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0" yWindow="75" windowWidth="14970" windowHeight="8400"/>
  </bookViews>
  <sheets>
    <sheet name="108Q3資產負債表-查核" sheetId="7" r:id="rId1"/>
    <sheet name="108Q3損益表-核閱" sheetId="8" r:id="rId2"/>
  </sheets>
  <definedNames>
    <definedName name="_Col01" localSheetId="0">'108Q3資產負債表-查核'!#REF!</definedName>
    <definedName name="_Col02" localSheetId="0">'108Q3資產負債表-查核'!#REF!</definedName>
    <definedName name="_Col03" localSheetId="0">'108Q3資產負債表-查核'!#REF!</definedName>
    <definedName name="_Col04" localSheetId="0">'108Q3資產負債表-查核'!#REF!</definedName>
    <definedName name="ActDesc" localSheetId="0">'108Q3資產負債表-查核'!$A$7</definedName>
    <definedName name="ActDesc_1" localSheetId="1">'108Q3損益表-核閱'!$B$37</definedName>
    <definedName name="ActDesc_P2" localSheetId="0">'108Q3資產負債表-查核'!$O$7</definedName>
    <definedName name="AS2DocOpenMode" hidden="1">"AS2DocumentEdit"</definedName>
    <definedName name="Col01_1" localSheetId="1">'108Q3損益表-核閱'!$D$37</definedName>
    <definedName name="Col01_P2" localSheetId="0">'108Q3資產負債表-查核'!#REF!</definedName>
    <definedName name="Col02_1" localSheetId="1">'108Q3損益表-核閱'!$F$37</definedName>
    <definedName name="Col02_P2" localSheetId="0">'108Q3資產負債表-查核'!#REF!</definedName>
    <definedName name="Col03_1" localSheetId="1">'108Q3損益表-核閱'!$H$37</definedName>
    <definedName name="Col03_P2" localSheetId="0">'108Q3資產負債表-查核'!#REF!</definedName>
    <definedName name="Col04_1" localSheetId="1">'108Q3損益表-核閱'!$J$37</definedName>
    <definedName name="Col04_P2" localSheetId="0">'108Q3資產負債表-查核'!#REF!</definedName>
    <definedName name="DA_3058459140000000919" hidden="1">'108Q3損益表-核閱'!$S$25</definedName>
    <definedName name="DA_3211093464400000226" hidden="1">'108Q3資產負債表-查核'!$C$12</definedName>
    <definedName name="DataEnd" localSheetId="0">'108Q3資產負債表-查核'!#REF!</definedName>
    <definedName name="DataEnd_1" localSheetId="1">'108Q3損益表-核閱'!#REF!</definedName>
    <definedName name="EndDayC_4" localSheetId="0">'108Q3資產負債表-查核'!#REF!</definedName>
    <definedName name="FiscalPeriod1C" localSheetId="1">'108Q3損益表-核閱'!$H$5</definedName>
    <definedName name="FiscalPeriodC" localSheetId="1">'108Q3損益表-核閱'!$D$5</definedName>
    <definedName name="InsEnd" localSheetId="0">'108Q3資產負債表-查核'!#REF!</definedName>
    <definedName name="_xlnm.Print_Area" localSheetId="1">'108Q3損益表-核閱'!$B$1:$Y$37</definedName>
    <definedName name="_xlnm.Print_Area" localSheetId="0">'108Q3資產負債表-查核'!$A$1:$AB$44</definedName>
    <definedName name="TB05ee64bc_2230_430b_9004_ea365b05cf66" hidden="1">'108Q3資產負債表-查核'!$Q$33</definedName>
    <definedName name="TB0626dfb4_3899_40c8_8ae4_4066ba1b6943" hidden="1">'108Q3資產負債表-查核'!#REF!</definedName>
    <definedName name="TB06f65f7e_8e69_4d04_82a7_7963a3a68dce" hidden="1">'108Q3資產負債表-查核'!$C$37</definedName>
    <definedName name="TB07b508e5_b70e_47ae_8db5_c3f764d22f99" hidden="1">'108Q3損益表-核閱'!#REF!</definedName>
    <definedName name="TB0924cbc2_8cc2_4c21_9730_90b2282bcb02" hidden="1">'108Q3損益表-核閱'!#REF!</definedName>
    <definedName name="TB09d194b4_0677_4695_87dd_d9764cb02d11" hidden="1">'108Q3損益表-核閱'!#REF!</definedName>
    <definedName name="TB12348a2c_1d6e_446a_9df7_316546534152" hidden="1">'108Q3資產負債表-查核'!$C$8</definedName>
    <definedName name="TB14be7b4b_3b74_43cf_a82a_c67d33747241" hidden="1">'108Q3資產負債表-查核'!#REF!</definedName>
    <definedName name="TB16976092_b5a0_40f6_945e_11843ee573f5" hidden="1">'108Q3損益表-核閱'!#REF!</definedName>
    <definedName name="TB1ec46ddc_0913_46ed_93d3_21fec1f1c251" hidden="1">'108Q3資產負債表-查核'!$C$25</definedName>
    <definedName name="TB20df4e18_2806_4258_b65f_444ca7baa639" hidden="1">'108Q3損益表-核閱'!#REF!</definedName>
    <definedName name="TB2207959f_05e7_4e1b_8cb7_5ffc9ae8d11c" hidden="1">'108Q3損益表-核閱'!#REF!</definedName>
    <definedName name="TB2292cd70_0860_4d5d_95e4_64933a3a22ef" hidden="1">'108Q3損益表-核閱'!#REF!</definedName>
    <definedName name="TB25dc8bd4_4b94_44b6_b0d5_1a078a785a36" hidden="1">'108Q3資產負債表-查核'!$Q$8</definedName>
    <definedName name="TB2b9bd46c_555b_4904_95fc_9cffa239ef35" hidden="1">'108Q3資產負債表-查核'!$C$9</definedName>
    <definedName name="TB2bce8960_aafd_44a5_8f86_897ac52fb5ac" hidden="1">#REF!</definedName>
    <definedName name="TB2e993c50_647a_4f5a_887d_e4a71c5b7753" hidden="1">'108Q3損益表-核閱'!$D$12</definedName>
    <definedName name="TB2ea08e23_eae2_4d4e_a6a5_f2aefd0459b9" hidden="1">'108Q3資產負債表-查核'!#REF!</definedName>
    <definedName name="TB2f0880d6_7e80_4ddd_9fd1_02ddb98fc35d" hidden="1">'108Q3損益表-核閱'!$W$8</definedName>
    <definedName name="TB36a7315d_6a23_42c0_b7c5_d6b707c62280" hidden="1">'108Q3損益表-核閱'!$S$18</definedName>
    <definedName name="TB3817eb14_83bf_4316_bc17_ab451961482e" hidden="1">'108Q3損益表-核閱'!#REF!</definedName>
    <definedName name="TB3b171a56_375d_4c9d_892f_0d614682c681" hidden="1">'108Q3資產負債表-查核'!#REF!</definedName>
    <definedName name="TB3cb05994_e391_4738_b179_760803ec8473" hidden="1">'108Q3損益表-核閱'!#REF!</definedName>
    <definedName name="TB3f401f0d_8e16_4fd2_83d1_b181901876c2" hidden="1">'108Q3損益表-核閱'!$H$8</definedName>
    <definedName name="TB4154b351_3d5b_4225_a0b5_53b5a8b597f4" hidden="1">'108Q3損益表-核閱'!$W$7</definedName>
    <definedName name="TB415c394f_cf17_48f1_9102_6f9af837c69d" hidden="1">'108Q3資產負債表-查核'!#REF!</definedName>
    <definedName name="TB4694883e_e981_4a2b_ba92_692752e12a27" hidden="1">'108Q3資產負債表-查核'!#REF!</definedName>
    <definedName name="TB487d4212_2271_48ce_8bf7_d4c4e1a01d3f" hidden="1">'108Q3資產負債表-查核'!#REF!</definedName>
    <definedName name="TB49f09e37_60cc_4bb5_8900_547e81516f5d" hidden="1">'108Q3損益表-核閱'!$H$13</definedName>
    <definedName name="TB50e56d7d_c246_441e_b423_62eb7d27902b" hidden="1">'108Q3損益表-核閱'!#REF!</definedName>
    <definedName name="TB5253aa9f_4093_4a6e_9440_0373fc2e5d72" hidden="1">'108Q3資產負債表-查核'!#REF!</definedName>
    <definedName name="TB596d9262_39b4_483d_92ed_a9d5ed75ed6a" hidden="1">'108Q3損益表-核閱'!$D$8</definedName>
    <definedName name="TB59f3b192_e87b_4060_9bef_5230ba2a5749" hidden="1">'108Q3損益表-核閱'!#REF!</definedName>
    <definedName name="TB5a1cebf5_0f31_46e4_8920_2956edc7e055" hidden="1">'108Q3資產負債表-查核'!#REF!</definedName>
    <definedName name="TB5a81a573_f587_4c33_ba7e_310e3e1d705c" hidden="1">'108Q3資產負債表-查核'!$C$27</definedName>
    <definedName name="TB5add98e4_50bd_423d_a9e1_a17d533ce0f8" hidden="1">'108Q3資產負債表-查核'!$Q$32</definedName>
    <definedName name="TB5f8d5fd9_4dc5_458d_be37_06b538b9b16a" hidden="1">'108Q3資產負債表-查核'!$Q$10</definedName>
    <definedName name="TB5fdfbe05_d729_470e_a8c4_af36bea5fb58" hidden="1">'108Q3損益表-核閱'!#REF!</definedName>
    <definedName name="TB635bdbb2_8b83_42dd_9e5a_0fb4e72a66d5" hidden="1">'108Q3資產負債表-查核'!#REF!</definedName>
    <definedName name="TB655496cf_cab0_48ea_b2c7_ebfce4b7e02f" hidden="1">'108Q3損益表-核閱'!#REF!</definedName>
    <definedName name="TB674bdbbb_cbcf_4294_b805_a18abeca0e8c" hidden="1">'108Q3資產負債表-查核'!$C$11</definedName>
    <definedName name="TB67c5172b_2275_4119_91cd_fe8b168e3a63" hidden="1">'108Q3資產負債表-查核'!#REF!</definedName>
    <definedName name="TB691c2aff_76d6_4db3_9b79_736eaf244b25" hidden="1">'108Q3損益表-核閱'!$S$26</definedName>
    <definedName name="TB6d33c0e1_adea_4875_b571_a2f6827d7a42" hidden="1">'108Q3損益表-核閱'!#REF!</definedName>
    <definedName name="TB6d3af481_cc02_4aa4_af93_abaa80392786" hidden="1">'108Q3資產負債表-查核'!$C$35</definedName>
    <definedName name="TB75405142_7a36_44aa_95f4_0af638a01acc" hidden="1">'108Q3損益表-核閱'!$H$7</definedName>
    <definedName name="TB7b9ed33c_915b_4427_ade7_c2ab9b3f7139" hidden="1">'108Q3損益表-核閱'!#REF!</definedName>
    <definedName name="TB7e779ed1_2418_4e01_9645_0ef30186a9c1" hidden="1">'108Q3損益表-核閱'!#REF!</definedName>
    <definedName name="TB7f0fc994_bd53_4852_82a7_952eed80cdae" hidden="1">'108Q3資產負債表-查核'!$C$31</definedName>
    <definedName name="TB8043869b_f65d_408b_9d07_ac2f46a5ad5e" hidden="1">'108Q3損益表-核閱'!$W$18</definedName>
    <definedName name="TB838e67ba_8441_423f_8c7b_a8c41588a7a6" hidden="1">'108Q3資產負債表-查核'!$C$10</definedName>
    <definedName name="TB83b95974_e915_478f_a92e_1b2e2cc7a4ac" hidden="1">'108Q3資產負債表-查核'!$Q$17</definedName>
    <definedName name="TB83d1d156_ef2b_404d_89a0_9460b4eb33d4" hidden="1">'108Q3損益表-核閱'!$D$7</definedName>
    <definedName name="TB8a1e2cdd_a9ac_4e31_9acc_8365c83dc3c8" hidden="1">#REF!</definedName>
    <definedName name="TB8b0a7f45_9f9a_4d78_8c96_2185a3c844a4" hidden="1">'108Q3資產負債表-查核'!#REF!</definedName>
    <definedName name="TB8b377aa4_f800_44a3_ad60_62929334a3ec" hidden="1">'108Q3資產負債表-查核'!$C$29</definedName>
    <definedName name="TB8bf772d1_d91d_4f24_8983_31943dde75cd" hidden="1">'108Q3資產負債表-查核'!#REF!</definedName>
    <definedName name="TB93ca34f0_9697_46cd_9d77_a67017af0db5" hidden="1">'108Q3資產負債表-查核'!#REF!</definedName>
    <definedName name="TB9408d94a_b99f_4afc_84e8_15074fd10dbc" hidden="1">'108Q3損益表-核閱'!#REF!</definedName>
    <definedName name="TB949f9224_fc7f_4ea5_8225_80759398723b" hidden="1">'108Q3損益表-核閱'!#REF!</definedName>
    <definedName name="TB9605eba8_397b_480b_8dbe_d196b9442719" hidden="1">'108Q3資產負債表-查核'!#REF!</definedName>
    <definedName name="TB963fa60a_8863_4e21_b249_dec111b08106" hidden="1">'108Q3損益表-核閱'!#REF!</definedName>
    <definedName name="TB99fc99cd_ae2d_489d_bfeb_2b016967ddfa" hidden="1">'108Q3損益表-核閱'!#REF!</definedName>
    <definedName name="TBa23f0956_7cf1_4726_a9f8_1784dadbb790" hidden="1">'108Q3資產負債表-查核'!#REF!</definedName>
    <definedName name="TBac85032b_b3ac_4c30_bd6a_cedbb886f817" hidden="1">'108Q3損益表-核閱'!#REF!</definedName>
    <definedName name="TBad67f7f2_19d4_4fa2_8d40_1d81d9e650ad" hidden="1">'108Q3資產負債表-查核'!#REF!</definedName>
    <definedName name="TBad850c57_90d5_49ae_ab75_c2c0efc04293" hidden="1">'108Q3損益表-核閱'!#REF!</definedName>
    <definedName name="TBae7733ef_9664_4099_88bb_f55389a1f3e9" hidden="1">#REF!</definedName>
    <definedName name="TBb0731d9a_cc7f_4131_8c65_6ea7f14859cd" hidden="1">'108Q3資產負債表-查核'!$Q$28</definedName>
    <definedName name="TBb4b74571_5c0b_467a_8043_6fb283cc16d6" hidden="1">'108Q3資產負債表-查核'!#REF!</definedName>
    <definedName name="TBb8abaacf_4977_496f_bf81_0020b8dfac85" hidden="1">'108Q3資產負債表-查核'!$C$33</definedName>
    <definedName name="TBb9dc1bd4_ec54_4c32_881c_b6399e1e9d81" hidden="1">'108Q3損益表-核閱'!#REF!</definedName>
    <definedName name="TBbe96507e_d6ca_4c81_971b_a3b30bfeb12b" hidden="1">'108Q3損益表-核閱'!$S$7</definedName>
    <definedName name="TBbf988b9d_7c4b_498c_af25_61d1030ffc24" hidden="1">'108Q3損益表-核閱'!$H$12</definedName>
    <definedName name="TBbfe24f86_7d99_447b_b9b8_f96074b2a64d" hidden="1">'108Q3資產負債表-查核'!#REF!</definedName>
    <definedName name="TBc1d87ebe_44df_4354_8e78_2c3ab58a2012" hidden="1">'108Q3損益表-核閱'!#REF!</definedName>
    <definedName name="TBca9a9da6_def5_45e4_a931_f13cd59709a0" hidden="1">'108Q3損益表-核閱'!$D$18</definedName>
    <definedName name="TBd177e437_fdf8_4fa3_879d_b811707e8615" hidden="1">'108Q3損益表-核閱'!#REF!</definedName>
    <definedName name="TBd6244e01_3206_4d7b_a035_b2b5061f6216" hidden="1">'108Q3資產負債表-查核'!#REF!</definedName>
    <definedName name="TBd83fd974_bd4f_4581_9e49_96fc79894247" hidden="1">'108Q3資產負債表-查核'!$Q$26</definedName>
    <definedName name="TBda051dd8_e4e1_4d2a_8177_54167fd335a7" hidden="1">'108Q3資產負債表-查核'!#REF!</definedName>
    <definedName name="TBdb4c7014_ada8_4e96_909d_72e0d15dd927" hidden="1">'108Q3資產負債表-查核'!#REF!</definedName>
    <definedName name="TBdd2eae1c_9cff_4973_a83e_29e53a562376" hidden="1">'108Q3損益表-核閱'!$S$8</definedName>
    <definedName name="TBdf082b81_eee9_4e9c_8067_c4eb42f7ef0c" hidden="1">'108Q3損益表-核閱'!$D$13</definedName>
    <definedName name="TBe23555ee_7a91_4522_ba03_e2f681333153" hidden="1">'108Q3損益表-核閱'!$H$18</definedName>
    <definedName name="TBe64bd24f_32fb_4f0d_b23d_ee22f2ad8a22" hidden="1">'108Q3損益表-核閱'!#REF!</definedName>
    <definedName name="TBe6971b0d_73e8_4367_964b_8b93c71c7e86" hidden="1">'108Q3資產負債表-查核'!$C$13</definedName>
    <definedName name="TBeaf2f307_6440_41d0_a171_5126ffd9be4e" hidden="1">'108Q3資產負債表-查核'!$Q$18</definedName>
    <definedName name="TBeb2240c7_b029_4b4d_9b58_e427ace16965" hidden="1">'108Q3資產負債表-查核'!$Q$16</definedName>
    <definedName name="TBeb6ebd6d_2b39_45a7_b450_6f4ab7226553" hidden="1">'108Q3資產負債表-查核'!#REF!</definedName>
    <definedName name="TBf3aa72b9_767c_4ea1_9c31_fddc834bf774" hidden="1">'108Q3資產負債表-查核'!#REF!</definedName>
    <definedName name="TBfaee9cf7_b557_4781_9eb0_62cb2a1a19ad" hidden="1">'108Q3資產負債表-查核'!#REF!</definedName>
    <definedName name="TBfeecd82f_e78b_4ef5_b0c1_efac5642d67d" hidden="1">'108Q3資產負債表-查核'!$Q$40</definedName>
  </definedNames>
  <calcPr calcId="145621" calcOnSave="0"/>
</workbook>
</file>

<file path=xl/calcChain.xml><?xml version="1.0" encoding="utf-8"?>
<calcChain xmlns="http://schemas.openxmlformats.org/spreadsheetml/2006/main">
  <c r="S37" i="8" l="1"/>
  <c r="Y26" i="8"/>
  <c r="Y25" i="8"/>
  <c r="Y24" i="8"/>
  <c r="Y31" i="8" s="1"/>
  <c r="Y18" i="8"/>
  <c r="Y20" i="8" s="1"/>
  <c r="Y16" i="8"/>
  <c r="Y13" i="8"/>
  <c r="Y12" i="8"/>
  <c r="Y8" i="8"/>
  <c r="Y9" i="8" s="1"/>
  <c r="U31" i="8"/>
  <c r="U26" i="8"/>
  <c r="U25" i="8"/>
  <c r="U24" i="8"/>
  <c r="U18" i="8"/>
  <c r="U16" i="8"/>
  <c r="U13" i="8"/>
  <c r="U12" i="8"/>
  <c r="U14" i="8" s="1"/>
  <c r="U8" i="8"/>
  <c r="U9" i="8" s="1"/>
  <c r="U20" i="8"/>
  <c r="Y14" i="8"/>
  <c r="W31" i="8"/>
  <c r="S31" i="8"/>
  <c r="W14" i="8"/>
  <c r="S14" i="8"/>
  <c r="W9" i="8"/>
  <c r="S9" i="8"/>
  <c r="AA34" i="7"/>
  <c r="AA33" i="7"/>
  <c r="AA32" i="7"/>
  <c r="AA28" i="7"/>
  <c r="AA26" i="7"/>
  <c r="AA18" i="7"/>
  <c r="AA17" i="7"/>
  <c r="AA16" i="7"/>
  <c r="AA11" i="7"/>
  <c r="AA10" i="7"/>
  <c r="AA9" i="7"/>
  <c r="AA8" i="7"/>
  <c r="AA42" i="7"/>
  <c r="AA40" i="7"/>
  <c r="W40" i="7"/>
  <c r="W34" i="7"/>
  <c r="W33" i="7"/>
  <c r="W32" i="7"/>
  <c r="W28" i="7"/>
  <c r="W26" i="7"/>
  <c r="W42" i="7" s="1"/>
  <c r="W18" i="7"/>
  <c r="W20" i="7" s="1"/>
  <c r="W17" i="7"/>
  <c r="W16" i="7"/>
  <c r="W11" i="7"/>
  <c r="W10" i="7"/>
  <c r="W9" i="7"/>
  <c r="W8" i="7"/>
  <c r="AA20" i="7"/>
  <c r="C42" i="7"/>
  <c r="Y33" i="8" l="1"/>
  <c r="U33" i="8"/>
  <c r="W16" i="8"/>
  <c r="W20" i="8" s="1"/>
  <c r="W33" i="8" s="1"/>
  <c r="S16" i="8"/>
  <c r="S20" i="8" s="1"/>
  <c r="S33" i="8" s="1"/>
  <c r="AA13" i="7"/>
  <c r="AA22" i="7" s="1"/>
  <c r="AA44" i="7"/>
  <c r="W13" i="7"/>
  <c r="W22" i="7" s="1"/>
  <c r="W44" i="7" s="1"/>
  <c r="Y42" i="7" l="1"/>
  <c r="U42" i="7"/>
  <c r="Q42" i="7"/>
  <c r="U22" i="7"/>
  <c r="Y20" i="7"/>
  <c r="U20" i="7"/>
  <c r="Q20" i="7"/>
  <c r="Y13" i="7"/>
  <c r="Y22" i="7" s="1"/>
  <c r="Y44" i="7" s="1"/>
  <c r="U13" i="7"/>
  <c r="Q13" i="7"/>
  <c r="Q22" i="7" s="1"/>
  <c r="Q44" i="7" s="1"/>
  <c r="K42" i="7"/>
  <c r="G42" i="7"/>
  <c r="K20" i="7"/>
  <c r="G20" i="7"/>
  <c r="C20" i="7"/>
  <c r="S33" i="7" l="1"/>
  <c r="S17" i="7"/>
  <c r="S9" i="7"/>
  <c r="S32" i="7"/>
  <c r="S28" i="7"/>
  <c r="S16" i="7"/>
  <c r="S8" i="7"/>
  <c r="S40" i="7"/>
  <c r="S26" i="7"/>
  <c r="S42" i="7" s="1"/>
  <c r="S11" i="7"/>
  <c r="S34" i="7"/>
  <c r="S18" i="7"/>
  <c r="S10" i="7"/>
  <c r="U44" i="7"/>
  <c r="C44" i="7"/>
  <c r="S13" i="7" l="1"/>
  <c r="S20" i="7"/>
  <c r="E37" i="7"/>
  <c r="E29" i="7"/>
  <c r="E10" i="7"/>
  <c r="E14" i="7"/>
  <c r="E33" i="7"/>
  <c r="E25" i="7"/>
  <c r="E31" i="7"/>
  <c r="E13" i="7"/>
  <c r="E35" i="7"/>
  <c r="E27" i="7"/>
  <c r="E11" i="7"/>
  <c r="E12" i="7"/>
  <c r="E9" i="7"/>
  <c r="E8" i="7"/>
  <c r="S22" i="7" l="1"/>
  <c r="S44" i="7" s="1"/>
  <c r="E20" i="7"/>
  <c r="E42" i="7"/>
  <c r="E44" i="7" l="1"/>
  <c r="U5" i="7" l="1"/>
  <c r="G44" i="7" l="1"/>
  <c r="I27" i="7" l="1"/>
  <c r="I31" i="7"/>
  <c r="I13" i="7"/>
  <c r="I9" i="7"/>
  <c r="I33" i="7"/>
  <c r="I10" i="7"/>
  <c r="I37" i="7"/>
  <c r="I29" i="7"/>
  <c r="I12" i="7"/>
  <c r="I8" i="7"/>
  <c r="I35" i="7"/>
  <c r="I25" i="7"/>
  <c r="I42" i="7" s="1"/>
  <c r="I11" i="7"/>
  <c r="I14" i="7"/>
  <c r="I20" i="7" l="1"/>
  <c r="I44" i="7" s="1"/>
  <c r="L8" i="8" l="1"/>
  <c r="P8" i="8"/>
  <c r="J8" i="8" l="1"/>
  <c r="F8" i="8"/>
  <c r="J7" i="8" l="1"/>
  <c r="J18" i="8"/>
  <c r="J13" i="8"/>
  <c r="J12" i="8"/>
  <c r="K44" i="7"/>
  <c r="M33" i="7" l="1"/>
  <c r="M14" i="7"/>
  <c r="M10" i="7"/>
  <c r="M31" i="7"/>
  <c r="M13" i="7"/>
  <c r="M9" i="7"/>
  <c r="M37" i="7"/>
  <c r="M27" i="7"/>
  <c r="M12" i="7"/>
  <c r="M8" i="7"/>
  <c r="M35" i="7"/>
  <c r="M25" i="7"/>
  <c r="M11" i="7"/>
  <c r="J14" i="8"/>
  <c r="J9" i="8"/>
  <c r="M20" i="7" l="1"/>
  <c r="M44" i="7" s="1"/>
  <c r="M42" i="7"/>
  <c r="L18" i="8"/>
  <c r="L7" i="8"/>
  <c r="N8" i="8" s="1"/>
  <c r="L12" i="8"/>
  <c r="P18" i="8" l="1"/>
  <c r="P13" i="8"/>
  <c r="P12" i="8"/>
  <c r="P7" i="8"/>
  <c r="H35" i="8"/>
  <c r="H9" i="8"/>
  <c r="R8" i="8" l="1"/>
  <c r="R13" i="8"/>
  <c r="R18" i="8"/>
  <c r="R12" i="8"/>
  <c r="R7" i="8"/>
  <c r="P9" i="8"/>
  <c r="F18" i="8"/>
  <c r="R14" i="8" l="1"/>
  <c r="R9" i="8"/>
  <c r="D35" i="8"/>
  <c r="F13" i="8"/>
  <c r="F12" i="8"/>
  <c r="D9" i="8"/>
  <c r="F7" i="8"/>
  <c r="R16" i="8" l="1"/>
  <c r="R20" i="8" s="1"/>
  <c r="F14" i="8"/>
  <c r="F9" i="8"/>
  <c r="F16" i="8" l="1"/>
  <c r="L9" i="8"/>
  <c r="N7" i="8"/>
  <c r="N9" i="8" l="1"/>
  <c r="Q5" i="7" l="1"/>
  <c r="Y5" i="7"/>
  <c r="L13" i="8" l="1"/>
  <c r="N13" i="8" s="1"/>
  <c r="N12" i="8"/>
  <c r="N14" i="8" l="1"/>
  <c r="N16" i="8" s="1"/>
  <c r="D14" i="8" l="1"/>
  <c r="D16" i="8" s="1"/>
  <c r="L35" i="8"/>
  <c r="P35" i="8"/>
  <c r="S35" i="8"/>
  <c r="W35" i="8"/>
  <c r="N18" i="8"/>
  <c r="P14" i="8"/>
  <c r="P16" i="8" s="1"/>
  <c r="P20" i="8" s="1"/>
  <c r="H14" i="8" l="1"/>
  <c r="P37" i="8"/>
  <c r="W37" i="8"/>
  <c r="L14" i="8"/>
  <c r="L16" i="8" s="1"/>
  <c r="L20" i="8" s="1"/>
  <c r="H16" i="8" l="1"/>
  <c r="J16" i="8" s="1"/>
  <c r="P33" i="8"/>
  <c r="R33" i="8" s="1"/>
  <c r="R37" i="8"/>
  <c r="D20" i="8"/>
  <c r="F20" i="8" s="1"/>
  <c r="Y37" i="8" l="1"/>
  <c r="U37" i="8"/>
  <c r="H20" i="8"/>
  <c r="J20" i="8" s="1"/>
  <c r="L37" i="8"/>
  <c r="D33" i="8"/>
  <c r="F33" i="8" s="1"/>
  <c r="N20" i="8"/>
  <c r="H33" i="8" l="1"/>
  <c r="J33" i="8" s="1"/>
  <c r="L33" i="8"/>
  <c r="N33" i="8" s="1"/>
  <c r="N37" i="8"/>
</calcChain>
</file>

<file path=xl/sharedStrings.xml><?xml version="1.0" encoding="utf-8"?>
<sst xmlns="http://schemas.openxmlformats.org/spreadsheetml/2006/main" count="120" uniqueCount="89">
  <si>
    <r>
      <rPr>
        <sz val="10"/>
        <rFont val="新細明體"/>
        <family val="1"/>
        <charset val="136"/>
      </rPr>
      <t>金額</t>
    </r>
  </si>
  <si>
    <r>
      <rPr>
        <sz val="10"/>
        <rFont val="新細明體"/>
        <family val="1"/>
        <charset val="136"/>
      </rPr>
      <t>％</t>
    </r>
  </si>
  <si>
    <r>
      <rPr>
        <sz val="10"/>
        <rFont val="新細明體"/>
        <family val="1"/>
        <charset val="136"/>
      </rPr>
      <t>新光證券投資信託股份有限公司</t>
    </r>
  </si>
  <si>
    <r>
      <rPr>
        <sz val="10"/>
        <rFont val="新細明體"/>
        <family val="1"/>
        <charset val="136"/>
      </rPr>
      <t>單位：新台幣元</t>
    </r>
  </si>
  <si>
    <r>
      <rPr>
        <sz val="10"/>
        <rFont val="新細明體"/>
        <family val="1"/>
        <charset val="136"/>
      </rPr>
      <t>營業收入</t>
    </r>
  </si>
  <si>
    <r>
      <rPr>
        <sz val="10"/>
        <color indexed="8"/>
        <rFont val="新細明體"/>
        <family val="1"/>
        <charset val="136"/>
      </rPr>
      <t>確定福利計畫之再衡量數</t>
    </r>
  </si>
  <si>
    <r>
      <rPr>
        <sz val="10"/>
        <color indexed="8"/>
        <rFont val="新細明體"/>
        <family val="1"/>
        <charset val="136"/>
      </rPr>
      <t>與不重分類之項目相關之所得稅</t>
    </r>
  </si>
  <si>
    <r>
      <rPr>
        <sz val="10"/>
        <rFont val="新細明體"/>
        <family val="1"/>
        <charset val="136"/>
      </rPr>
      <t>稅前</t>
    </r>
  </si>
  <si>
    <r>
      <rPr>
        <sz val="10"/>
        <rFont val="新細明體"/>
        <family val="1"/>
        <charset val="136"/>
      </rPr>
      <t>稅後</t>
    </r>
  </si>
  <si>
    <r>
      <rPr>
        <sz val="10"/>
        <rFont val="新細明體"/>
        <family val="1"/>
        <charset val="136"/>
      </rPr>
      <t>營業費用</t>
    </r>
    <phoneticPr fontId="4" type="noConversion"/>
  </si>
  <si>
    <r>
      <rPr>
        <sz val="10"/>
        <rFont val="新細明體"/>
        <family val="1"/>
        <charset val="136"/>
      </rPr>
      <t>其他收入</t>
    </r>
    <phoneticPr fontId="4" type="noConversion"/>
  </si>
  <si>
    <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</si>
  <si>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t>4000</t>
  </si>
  <si>
    <t>8110</t>
  </si>
  <si>
    <t>DTT-3420</t>
  </si>
  <si>
    <t>6000</t>
  </si>
  <si>
    <r>
      <t>104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</si>
  <si>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rPr>
        <b/>
        <sz val="10"/>
        <rFont val="新細明體"/>
        <family val="1"/>
        <charset val="136"/>
      </rPr>
      <t>營業利益</t>
    </r>
  </si>
  <si>
    <r>
      <rPr>
        <b/>
        <sz val="10"/>
        <rFont val="新細明體"/>
        <family val="1"/>
        <charset val="136"/>
      </rPr>
      <t>營業外收入及利益合計</t>
    </r>
  </si>
  <si>
    <r>
      <rPr>
        <b/>
        <sz val="10"/>
        <rFont val="新細明體"/>
        <family val="1"/>
        <charset val="136"/>
      </rPr>
      <t>稅前淨利</t>
    </r>
  </si>
  <si>
    <r>
      <rPr>
        <b/>
        <sz val="10"/>
        <rFont val="新細明體"/>
        <family val="1"/>
        <charset val="136"/>
      </rPr>
      <t>基本每股盈餘</t>
    </r>
    <phoneticPr fontId="4" type="noConversion"/>
  </si>
  <si>
    <r>
      <rPr>
        <b/>
        <sz val="10"/>
        <color rgb="FF00B050"/>
        <rFont val="新細明體"/>
        <family val="1"/>
        <charset val="136"/>
      </rPr>
      <t>不重分類至損益之項目：</t>
    </r>
  </si>
  <si>
    <r>
      <rPr>
        <b/>
        <sz val="10"/>
        <color rgb="FF00B050"/>
        <rFont val="新細明體"/>
        <family val="1"/>
        <charset val="136"/>
      </rPr>
      <t>後續可能重分類至損益之項目：</t>
    </r>
  </si>
  <si>
    <t>xxxx</t>
    <phoneticPr fontId="4" type="noConversion"/>
  </si>
  <si>
    <r>
      <rPr>
        <sz val="10"/>
        <color indexed="8"/>
        <rFont val="新細明體"/>
        <family val="1"/>
        <charset val="136"/>
      </rPr>
      <t>透過其他綜合損益按公允價值衡量之權益工具未實現評價（損失）利益</t>
    </r>
  </si>
  <si>
    <r>
      <rPr>
        <sz val="10"/>
        <rFont val="新細明體"/>
        <family val="1"/>
        <charset val="136"/>
      </rPr>
      <t>年報</t>
    </r>
    <phoneticPr fontId="5" type="noConversion"/>
  </si>
  <si>
    <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</si>
  <si>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108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</si>
  <si>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rPr>
        <b/>
        <sz val="10"/>
        <rFont val="新細明體"/>
        <family val="1"/>
        <charset val="136"/>
      </rPr>
      <t>營業外收入及支出</t>
    </r>
    <phoneticPr fontId="4" type="noConversion"/>
  </si>
  <si>
    <r>
      <rPr>
        <sz val="10"/>
        <rFont val="新細明體"/>
        <family val="1"/>
        <charset val="136"/>
      </rPr>
      <t>其他利益及損失</t>
    </r>
    <phoneticPr fontId="4" type="noConversion"/>
  </si>
  <si>
    <r>
      <rPr>
        <sz val="10"/>
        <rFont val="新細明體"/>
        <family val="1"/>
        <charset val="136"/>
      </rPr>
      <t>所得稅利益</t>
    </r>
    <r>
      <rPr>
        <sz val="10"/>
        <rFont val="Book Antiqua"/>
        <family val="1"/>
      </rPr>
      <t>(</t>
    </r>
    <r>
      <rPr>
        <sz val="10"/>
        <rFont val="新細明體"/>
        <family val="1"/>
        <charset val="136"/>
      </rPr>
      <t>費用</t>
    </r>
    <r>
      <rPr>
        <sz val="10"/>
        <rFont val="Book Antiqua"/>
        <family val="1"/>
      </rPr>
      <t>)</t>
    </r>
    <phoneticPr fontId="4" type="noConversion"/>
  </si>
  <si>
    <r>
      <rPr>
        <b/>
        <sz val="10"/>
        <rFont val="新細明體"/>
        <family val="1"/>
        <charset val="136"/>
      </rPr>
      <t>本期淨利</t>
    </r>
    <phoneticPr fontId="4" type="noConversion"/>
  </si>
  <si>
    <r>
      <rPr>
        <b/>
        <sz val="10"/>
        <rFont val="新細明體"/>
        <family val="1"/>
        <charset val="136"/>
      </rPr>
      <t>其他綜合損益</t>
    </r>
    <phoneticPr fontId="5" type="noConversion"/>
  </si>
  <si>
    <r>
      <rPr>
        <sz val="10"/>
        <rFont val="新細明體"/>
        <family val="1"/>
        <charset val="136"/>
      </rPr>
      <t>綜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  <charset val="136"/>
      </rPr>
      <t>合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  <charset val="136"/>
      </rPr>
      <t>損　益　表</t>
    </r>
    <phoneticPr fontId="5" type="noConversion"/>
  </si>
  <si>
    <r>
      <t>104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</si>
  <si>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107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</si>
  <si>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rPr>
        <b/>
        <sz val="10"/>
        <rFont val="新細明體"/>
        <family val="1"/>
        <charset val="136"/>
      </rPr>
      <t>其他綜合損益</t>
    </r>
    <phoneticPr fontId="4" type="noConversion"/>
  </si>
  <si>
    <r>
      <rPr>
        <b/>
        <sz val="10"/>
        <rFont val="新細明體"/>
        <family val="1"/>
        <charset val="136"/>
      </rPr>
      <t>本期綜合損益</t>
    </r>
    <phoneticPr fontId="4" type="noConversion"/>
  </si>
  <si>
    <t>新光證券投資信託股份有限公司</t>
  </si>
  <si>
    <t>資 產 負 債 表</t>
  </si>
  <si>
    <t>單位：新台幣元</t>
  </si>
  <si>
    <t>107年12月31日</t>
  </si>
  <si>
    <t>資產</t>
  </si>
  <si>
    <t>金額</t>
  </si>
  <si>
    <t>％</t>
  </si>
  <si>
    <t>流動資產</t>
  </si>
  <si>
    <t>流動負債</t>
  </si>
  <si>
    <t>現金及約當現金</t>
    <phoneticPr fontId="4" type="noConversion"/>
  </si>
  <si>
    <t>租賃負債－流動</t>
    <phoneticPr fontId="4" type="noConversion"/>
  </si>
  <si>
    <t>透過損益按公允價值衡量之金融資產-流動</t>
    <phoneticPr fontId="4" type="noConversion"/>
  </si>
  <si>
    <t>其他應付款</t>
    <phoneticPr fontId="4" type="noConversion"/>
  </si>
  <si>
    <t>其他金融資產－流動</t>
    <phoneticPr fontId="4" type="noConversion"/>
  </si>
  <si>
    <t>當期所得稅負債</t>
    <phoneticPr fontId="4" type="noConversion"/>
  </si>
  <si>
    <t>應收帳款</t>
    <phoneticPr fontId="4" type="noConversion"/>
  </si>
  <si>
    <t>其他流動負債</t>
    <phoneticPr fontId="4" type="noConversion"/>
  </si>
  <si>
    <t>應收帳款-關係人</t>
    <phoneticPr fontId="4" type="noConversion"/>
  </si>
  <si>
    <t>其他應收款</t>
    <phoneticPr fontId="4" type="noConversion"/>
  </si>
  <si>
    <t>　　流動負債合計</t>
    <phoneticPr fontId="4" type="noConversion"/>
  </si>
  <si>
    <t>其他流動資產</t>
    <phoneticPr fontId="4" type="noConversion"/>
  </si>
  <si>
    <t>非流動負債</t>
    <phoneticPr fontId="4" type="noConversion"/>
  </si>
  <si>
    <t>租賃負債－非流動</t>
    <phoneticPr fontId="4" type="noConversion"/>
  </si>
  <si>
    <t>淨確定福利負債－非流動</t>
    <phoneticPr fontId="4" type="noConversion"/>
  </si>
  <si>
    <t>遞延收入－非流動</t>
    <phoneticPr fontId="4" type="noConversion"/>
  </si>
  <si>
    <t>　　流動資產合計</t>
    <phoneticPr fontId="4" type="noConversion"/>
  </si>
  <si>
    <t>　　非流動負債合計</t>
    <phoneticPr fontId="4" type="noConversion"/>
  </si>
  <si>
    <t>　　負債合計</t>
    <phoneticPr fontId="4" type="noConversion"/>
  </si>
  <si>
    <t>非流動資產</t>
    <phoneticPr fontId="4" type="noConversion"/>
  </si>
  <si>
    <t>權益</t>
    <phoneticPr fontId="4" type="noConversion"/>
  </si>
  <si>
    <t>透過其他綜合損益按公允價值衡量之金融資產-非流動</t>
    <phoneticPr fontId="4" type="noConversion"/>
  </si>
  <si>
    <t>股　　本</t>
  </si>
  <si>
    <t>不動產、廠房及設備</t>
    <phoneticPr fontId="4" type="noConversion"/>
  </si>
  <si>
    <t>資本公積</t>
  </si>
  <si>
    <t>使用權資產</t>
    <phoneticPr fontId="4" type="noConversion"/>
  </si>
  <si>
    <t>無形資產－電腦軟體</t>
    <phoneticPr fontId="4" type="noConversion"/>
  </si>
  <si>
    <t>保留盈餘</t>
  </si>
  <si>
    <t>法定盈餘公積</t>
  </si>
  <si>
    <t>存出保證金</t>
    <phoneticPr fontId="4" type="noConversion"/>
  </si>
  <si>
    <t>特別盈餘公積</t>
    <phoneticPr fontId="4" type="noConversion"/>
  </si>
  <si>
    <t>未分配盈餘</t>
  </si>
  <si>
    <t>預付設備款</t>
    <phoneticPr fontId="4" type="noConversion"/>
  </si>
  <si>
    <t>遞延所得稅資產-非流動</t>
  </si>
  <si>
    <t>其他權益</t>
    <phoneticPr fontId="4" type="noConversion"/>
  </si>
  <si>
    <t>　　非流動資產合計</t>
    <phoneticPr fontId="4" type="noConversion"/>
  </si>
  <si>
    <t>　　權益合計</t>
    <phoneticPr fontId="4" type="noConversion"/>
  </si>
  <si>
    <t>資產總計</t>
    <phoneticPr fontId="4" type="noConversion"/>
  </si>
  <si>
    <t>負債及權益總計</t>
    <phoneticPr fontId="4" type="noConversion"/>
  </si>
  <si>
    <t>108年9月30日</t>
    <phoneticPr fontId="4" type="noConversion"/>
  </si>
  <si>
    <t>107年9月30日</t>
    <phoneticPr fontId="4" type="noConversion"/>
  </si>
  <si>
    <t>負債及權益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</si>
</sst>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&quot;$&quot;#,##0_);[Red]\(&quot;$&quot;#,##0\)"/>
    <numFmt numFmtId="177" formatCode="&quot;$&quot;#,##0.00_);[Red]\(&quot;$&quot;#,##0.00\)"/>
    <numFmt numFmtId="178" formatCode="#,##0_);\(#,##0\)"/>
    <numFmt numFmtId="179" formatCode="_-* #,##0_-;[Red]\(#,##0\);_-* &quot;-    &quot;_-"/>
    <numFmt numFmtId="180" formatCode="_-* #,##0.00000_-;[Red]\(#,##0.00000\);_-* &quot;-    &quot;_-"/>
    <numFmt numFmtId="182" formatCode="_-* #,##0_-;[Black]\(#,##0\);_-* &quot;-    &quot;_-"/>
    <numFmt numFmtId="183" formatCode="#,##0_);[Red]\(#,##0\)"/>
  </numFmts>
  <fonts count="17">
    <font>
      <sz val="10"/>
      <color indexed="8"/>
      <name val="MS Sans Serif"/>
      <family val="2"/>
    </font>
    <font>
      <sz val="12"/>
      <name val="新細明體"/>
      <family val="1"/>
      <charset val="136"/>
    </font>
    <font>
      <sz val="10"/>
      <color indexed="8"/>
      <name val="MS Sans Serif"/>
      <family val="2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Book Antiqua"/>
      <family val="1"/>
    </font>
    <font>
      <sz val="10"/>
      <name val="Book Antiqua"/>
      <family val="1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"/>
      <name val="Book Antiqua"/>
      <family val="1"/>
    </font>
    <font>
      <b/>
      <sz val="10"/>
      <color rgb="FF0000FF"/>
      <name val="Book Antiqua"/>
      <family val="1"/>
    </font>
    <font>
      <b/>
      <sz val="10"/>
      <name val="新細明體"/>
      <family val="1"/>
      <charset val="136"/>
    </font>
    <font>
      <b/>
      <sz val="10"/>
      <color rgb="FF00B050"/>
      <name val="Book Antiqua"/>
      <family val="1"/>
    </font>
    <font>
      <b/>
      <sz val="10"/>
      <color rgb="FF00B050"/>
      <name val="新細明體"/>
      <family val="1"/>
      <charset val="136"/>
    </font>
    <font>
      <sz val="10"/>
      <name val="微軟正黑體"/>
      <family val="2"/>
      <charset val="136"/>
    </font>
    <font>
      <b/>
      <sz val="1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</cellStyleXfs>
  <cellXfs count="109">
    <xf numFmtId="0" fontId="0" fillId="0" borderId="0" xfId="0"/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justify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179" fontId="7" fillId="0" borderId="0" xfId="1" applyNumberFormat="1" applyFont="1" applyFill="1" applyAlignment="1">
      <alignment vertical="center" wrapText="1"/>
    </xf>
    <xf numFmtId="3" fontId="7" fillId="0" borderId="0" xfId="1" applyNumberFormat="1" applyFont="1" applyFill="1" applyAlignment="1">
      <alignment vertical="center" wrapText="1"/>
    </xf>
    <xf numFmtId="179" fontId="7" fillId="0" borderId="4" xfId="1" applyNumberFormat="1" applyFont="1" applyFill="1" applyBorder="1" applyAlignment="1">
      <alignment vertical="center" wrapText="1"/>
    </xf>
    <xf numFmtId="3" fontId="7" fillId="0" borderId="4" xfId="1" applyNumberFormat="1" applyFont="1" applyFill="1" applyBorder="1" applyAlignment="1">
      <alignment vertical="center" wrapText="1"/>
    </xf>
    <xf numFmtId="3" fontId="7" fillId="0" borderId="0" xfId="1" applyNumberFormat="1" applyFont="1" applyFill="1" applyAlignment="1">
      <alignment vertical="center"/>
    </xf>
    <xf numFmtId="178" fontId="7" fillId="0" borderId="0" xfId="1" applyNumberFormat="1" applyFont="1" applyFill="1" applyAlignment="1">
      <alignment vertical="center" wrapText="1"/>
    </xf>
    <xf numFmtId="3" fontId="7" fillId="0" borderId="5" xfId="1" applyNumberFormat="1" applyFont="1" applyFill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176" fontId="7" fillId="0" borderId="6" xfId="1" applyNumberFormat="1" applyFont="1" applyFill="1" applyBorder="1" applyAlignment="1">
      <alignment vertical="center" wrapText="1"/>
    </xf>
    <xf numFmtId="0" fontId="7" fillId="0" borderId="0" xfId="1" applyFont="1" applyFill="1" applyAlignment="1">
      <alignment horizontal="justify" vertical="center"/>
    </xf>
    <xf numFmtId="0" fontId="7" fillId="0" borderId="2" xfId="1" applyFont="1" applyFill="1" applyBorder="1" applyAlignment="1">
      <alignment horizontal="center" vertical="center" wrapText="1"/>
    </xf>
    <xf numFmtId="178" fontId="7" fillId="0" borderId="0" xfId="1" applyNumberFormat="1" applyFont="1" applyFill="1" applyBorder="1" applyAlignment="1">
      <alignment vertical="center" wrapText="1"/>
    </xf>
    <xf numFmtId="182" fontId="7" fillId="0" borderId="0" xfId="1" applyNumberFormat="1" applyFont="1" applyFill="1" applyBorder="1" applyAlignment="1">
      <alignment vertical="center" wrapText="1"/>
    </xf>
    <xf numFmtId="178" fontId="7" fillId="0" borderId="0" xfId="1" applyNumberFormat="1" applyFont="1" applyFill="1" applyAlignment="1">
      <alignment horizontal="justify" vertical="center" wrapText="1"/>
    </xf>
    <xf numFmtId="178" fontId="7" fillId="0" borderId="4" xfId="1" applyNumberFormat="1" applyFont="1" applyFill="1" applyBorder="1" applyAlignment="1">
      <alignment vertical="center" wrapText="1"/>
    </xf>
    <xf numFmtId="182" fontId="7" fillId="0" borderId="4" xfId="1" applyNumberFormat="1" applyFont="1" applyFill="1" applyBorder="1" applyAlignment="1">
      <alignment vertical="center" wrapText="1"/>
    </xf>
    <xf numFmtId="178" fontId="7" fillId="0" borderId="0" xfId="1" applyNumberFormat="1" applyFont="1" applyFill="1" applyAlignment="1">
      <alignment vertical="center"/>
    </xf>
    <xf numFmtId="182" fontId="7" fillId="0" borderId="0" xfId="1" applyNumberFormat="1" applyFont="1" applyFill="1" applyAlignment="1">
      <alignment vertical="center" wrapText="1"/>
    </xf>
    <xf numFmtId="182" fontId="7" fillId="0" borderId="5" xfId="1" applyNumberFormat="1" applyFont="1" applyFill="1" applyBorder="1" applyAlignment="1">
      <alignment vertical="center" wrapText="1"/>
    </xf>
    <xf numFmtId="38" fontId="7" fillId="0" borderId="4" xfId="1" applyNumberFormat="1" applyFont="1" applyFill="1" applyBorder="1" applyAlignment="1">
      <alignment vertical="center" wrapText="1"/>
    </xf>
    <xf numFmtId="1" fontId="7" fillId="0" borderId="4" xfId="1" applyNumberFormat="1" applyFont="1" applyFill="1" applyBorder="1" applyAlignment="1">
      <alignment vertical="center" wrapText="1"/>
    </xf>
    <xf numFmtId="176" fontId="7" fillId="0" borderId="0" xfId="1" applyNumberFormat="1" applyFont="1" applyFill="1" applyBorder="1" applyAlignment="1">
      <alignment vertical="center" wrapText="1"/>
    </xf>
    <xf numFmtId="1" fontId="7" fillId="0" borderId="0" xfId="1" applyNumberFormat="1" applyFont="1" applyFill="1" applyBorder="1" applyAlignment="1">
      <alignment vertical="center" wrapText="1"/>
    </xf>
    <xf numFmtId="41" fontId="6" fillId="0" borderId="4" xfId="2" applyNumberFormat="1" applyFont="1" applyFill="1" applyBorder="1" applyAlignment="1">
      <alignment vertical="center"/>
    </xf>
    <xf numFmtId="1" fontId="7" fillId="0" borderId="6" xfId="1" applyNumberFormat="1" applyFont="1" applyFill="1" applyBorder="1" applyAlignment="1">
      <alignment vertical="center" wrapText="1"/>
    </xf>
    <xf numFmtId="177" fontId="7" fillId="0" borderId="7" xfId="1" applyNumberFormat="1" applyFont="1" applyFill="1" applyBorder="1" applyAlignment="1">
      <alignment vertical="center" wrapText="1"/>
    </xf>
    <xf numFmtId="180" fontId="7" fillId="0" borderId="0" xfId="3" applyNumberFormat="1" applyFont="1" applyFill="1" applyAlignment="1">
      <alignment horizontal="left" vertical="center"/>
    </xf>
    <xf numFmtId="0" fontId="10" fillId="0" borderId="0" xfId="1" applyFont="1" applyFill="1" applyAlignment="1">
      <alignment horizontal="justify" vertical="center" wrapText="1"/>
    </xf>
    <xf numFmtId="0" fontId="11" fillId="0" borderId="0" xfId="1" applyFont="1" applyFill="1" applyAlignment="1">
      <alignment horizontal="justify" vertical="center" wrapText="1"/>
    </xf>
    <xf numFmtId="177" fontId="7" fillId="0" borderId="7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vertical="center"/>
    </xf>
    <xf numFmtId="0" fontId="16" fillId="0" borderId="0" xfId="1" applyFont="1" applyFill="1" applyAlignment="1">
      <alignment horizontal="justify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16" fillId="0" borderId="1" xfId="1" applyFont="1" applyFill="1" applyBorder="1" applyAlignment="1">
      <alignment horizontal="justify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justify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justify" vertical="center" wrapText="1"/>
    </xf>
    <xf numFmtId="0" fontId="16" fillId="0" borderId="0" xfId="1" applyFont="1" applyFill="1" applyAlignment="1">
      <alignment horizontal="left" vertical="center" wrapText="1"/>
    </xf>
    <xf numFmtId="0" fontId="15" fillId="0" borderId="0" xfId="1" applyFont="1" applyFill="1" applyAlignment="1">
      <alignment vertical="center" wrapText="1"/>
    </xf>
    <xf numFmtId="0" fontId="15" fillId="0" borderId="0" xfId="1" applyFont="1" applyFill="1" applyAlignment="1">
      <alignment horizontal="left" vertical="center" wrapText="1"/>
    </xf>
    <xf numFmtId="0" fontId="15" fillId="0" borderId="0" xfId="1" applyFont="1" applyFill="1" applyBorder="1" applyAlignment="1">
      <alignment vertical="center" wrapText="1"/>
    </xf>
    <xf numFmtId="0" fontId="16" fillId="0" borderId="0" xfId="1" applyFont="1" applyFill="1" applyAlignment="1">
      <alignment vertical="center" wrapText="1"/>
    </xf>
    <xf numFmtId="179" fontId="15" fillId="0" borderId="0" xfId="1" applyNumberFormat="1" applyFont="1" applyFill="1" applyAlignment="1">
      <alignment vertical="center"/>
    </xf>
    <xf numFmtId="0" fontId="15" fillId="0" borderId="0" xfId="1" applyFont="1" applyFill="1" applyBorder="1" applyAlignment="1">
      <alignment vertical="center"/>
    </xf>
    <xf numFmtId="178" fontId="15" fillId="0" borderId="0" xfId="1" applyNumberFormat="1" applyFont="1" applyFill="1" applyAlignment="1">
      <alignment vertical="center" wrapText="1"/>
    </xf>
    <xf numFmtId="0" fontId="16" fillId="0" borderId="0" xfId="1" applyFont="1" applyFill="1" applyAlignment="1">
      <alignment vertical="center"/>
    </xf>
    <xf numFmtId="179" fontId="16" fillId="0" borderId="0" xfId="1" applyNumberFormat="1" applyFont="1" applyFill="1" applyAlignment="1">
      <alignment horizontal="center" vertical="center" wrapText="1"/>
    </xf>
    <xf numFmtId="41" fontId="15" fillId="0" borderId="0" xfId="1" applyNumberFormat="1" applyFont="1" applyFill="1" applyAlignment="1">
      <alignment vertical="center" wrapText="1"/>
    </xf>
    <xf numFmtId="41" fontId="15" fillId="0" borderId="0" xfId="3" applyNumberFormat="1" applyFont="1" applyFill="1" applyBorder="1" applyAlignment="1">
      <alignment horizontal="right" vertical="center"/>
    </xf>
    <xf numFmtId="41" fontId="15" fillId="0" borderId="0" xfId="1" applyNumberFormat="1" applyFont="1" applyFill="1" applyBorder="1" applyAlignment="1">
      <alignment vertical="center" wrapText="1"/>
    </xf>
    <xf numFmtId="41" fontId="15" fillId="0" borderId="0" xfId="1" applyNumberFormat="1" applyFont="1" applyFill="1" applyBorder="1" applyAlignment="1">
      <alignment vertical="center"/>
    </xf>
    <xf numFmtId="41" fontId="15" fillId="0" borderId="0" xfId="1" applyNumberFormat="1" applyFont="1" applyFill="1" applyAlignment="1">
      <alignment vertical="center"/>
    </xf>
    <xf numFmtId="41" fontId="16" fillId="0" borderId="5" xfId="1" applyNumberFormat="1" applyFont="1" applyFill="1" applyBorder="1" applyAlignment="1">
      <alignment vertical="center" wrapText="1"/>
    </xf>
    <xf numFmtId="41" fontId="16" fillId="0" borderId="0" xfId="1" applyNumberFormat="1" applyFont="1" applyFill="1" applyBorder="1" applyAlignment="1">
      <alignment vertical="center" wrapText="1"/>
    </xf>
    <xf numFmtId="41" fontId="15" fillId="0" borderId="4" xfId="1" applyNumberFormat="1" applyFont="1" applyFill="1" applyBorder="1" applyAlignment="1">
      <alignment vertical="center" wrapText="1"/>
    </xf>
    <xf numFmtId="41" fontId="16" fillId="0" borderId="0" xfId="1" applyNumberFormat="1" applyFont="1" applyFill="1" applyAlignment="1">
      <alignment vertical="center" wrapText="1"/>
    </xf>
    <xf numFmtId="41" fontId="16" fillId="0" borderId="0" xfId="1" applyNumberFormat="1" applyFont="1" applyFill="1" applyAlignment="1">
      <alignment vertical="center"/>
    </xf>
    <xf numFmtId="41" fontId="16" fillId="0" borderId="0" xfId="1" applyNumberFormat="1" applyFont="1" applyFill="1" applyBorder="1" applyAlignment="1">
      <alignment vertical="center"/>
    </xf>
    <xf numFmtId="41" fontId="16" fillId="0" borderId="0" xfId="1" applyNumberFormat="1" applyFont="1" applyFill="1" applyAlignment="1">
      <alignment horizontal="center" vertical="center" wrapText="1"/>
    </xf>
    <xf numFmtId="41" fontId="16" fillId="0" borderId="4" xfId="1" applyNumberFormat="1" applyFont="1" applyFill="1" applyBorder="1" applyAlignment="1">
      <alignment vertical="center" wrapText="1"/>
    </xf>
    <xf numFmtId="179" fontId="7" fillId="0" borderId="3" xfId="1" applyNumberFormat="1" applyFont="1" applyFill="1" applyBorder="1" applyAlignment="1">
      <alignment horizontal="center" vertical="center" wrapText="1"/>
    </xf>
    <xf numFmtId="39" fontId="7" fillId="0" borderId="0" xfId="1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183" fontId="7" fillId="0" borderId="0" xfId="1" applyNumberFormat="1" applyFont="1" applyFill="1" applyBorder="1" applyAlignment="1">
      <alignment vertical="center" wrapText="1"/>
    </xf>
    <xf numFmtId="41" fontId="7" fillId="0" borderId="0" xfId="1" applyNumberFormat="1" applyFont="1" applyFill="1" applyBorder="1" applyAlignment="1">
      <alignment vertical="center" wrapText="1"/>
    </xf>
    <xf numFmtId="41" fontId="7" fillId="0" borderId="0" xfId="1" applyNumberFormat="1" applyFont="1" applyFill="1" applyAlignment="1">
      <alignment horizontal="justify" vertical="center" wrapText="1"/>
    </xf>
    <xf numFmtId="41" fontId="10" fillId="0" borderId="5" xfId="1" applyNumberFormat="1" applyFont="1" applyFill="1" applyBorder="1" applyAlignment="1">
      <alignment vertical="center" wrapText="1"/>
    </xf>
    <xf numFmtId="41" fontId="10" fillId="0" borderId="0" xfId="1" applyNumberFormat="1" applyFont="1" applyFill="1" applyAlignment="1">
      <alignment horizontal="justify" vertical="center" wrapText="1"/>
    </xf>
    <xf numFmtId="41" fontId="7" fillId="0" borderId="0" xfId="1" applyNumberFormat="1" applyFont="1" applyFill="1" applyAlignment="1">
      <alignment vertical="center" wrapText="1"/>
    </xf>
    <xf numFmtId="41" fontId="6" fillId="0" borderId="0" xfId="0" applyNumberFormat="1" applyFont="1" applyFill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41" fontId="10" fillId="0" borderId="0" xfId="1" applyNumberFormat="1" applyFont="1" applyFill="1" applyAlignment="1">
      <alignment vertical="center" wrapText="1"/>
    </xf>
    <xf numFmtId="41" fontId="7" fillId="0" borderId="4" xfId="1" applyNumberFormat="1" applyFont="1" applyFill="1" applyBorder="1" applyAlignment="1">
      <alignment vertical="center" wrapText="1"/>
    </xf>
    <xf numFmtId="41" fontId="7" fillId="0" borderId="0" xfId="1" applyNumberFormat="1" applyFont="1" applyFill="1" applyBorder="1" applyAlignment="1">
      <alignment horizontal="justify" vertical="center" wrapText="1"/>
    </xf>
    <xf numFmtId="41" fontId="10" fillId="0" borderId="0" xfId="1" applyNumberFormat="1" applyFont="1" applyFill="1" applyBorder="1" applyAlignment="1">
      <alignment vertical="center" wrapText="1"/>
    </xf>
    <xf numFmtId="41" fontId="10" fillId="0" borderId="6" xfId="1" applyNumberFormat="1" applyFont="1" applyFill="1" applyBorder="1" applyAlignment="1">
      <alignment vertical="center" wrapText="1"/>
    </xf>
    <xf numFmtId="183" fontId="7" fillId="0" borderId="0" xfId="1" applyNumberFormat="1" applyFont="1" applyFill="1" applyAlignment="1">
      <alignment horizontal="justify" vertical="center" wrapText="1"/>
    </xf>
    <xf numFmtId="183" fontId="7" fillId="0" borderId="0" xfId="1" applyNumberFormat="1" applyFont="1" applyFill="1" applyBorder="1" applyAlignment="1">
      <alignment vertical="center"/>
    </xf>
    <xf numFmtId="183" fontId="10" fillId="0" borderId="5" xfId="1" applyNumberFormat="1" applyFont="1" applyFill="1" applyBorder="1" applyAlignment="1">
      <alignment vertical="center" wrapText="1"/>
    </xf>
    <xf numFmtId="183" fontId="10" fillId="0" borderId="0" xfId="1" applyNumberFormat="1" applyFont="1" applyFill="1" applyAlignment="1">
      <alignment horizontal="justify" vertical="center" wrapText="1"/>
    </xf>
    <xf numFmtId="183" fontId="7" fillId="0" borderId="4" xfId="1" applyNumberFormat="1" applyFont="1" applyFill="1" applyBorder="1" applyAlignment="1">
      <alignment vertical="center" wrapText="1"/>
    </xf>
    <xf numFmtId="41" fontId="16" fillId="0" borderId="8" xfId="1" applyNumberFormat="1" applyFont="1" applyFill="1" applyBorder="1" applyAlignment="1">
      <alignment horizontal="center" vertical="center" wrapText="1"/>
    </xf>
    <xf numFmtId="41" fontId="16" fillId="0" borderId="8" xfId="1" applyNumberFormat="1" applyFont="1" applyFill="1" applyBorder="1" applyAlignment="1">
      <alignment vertical="center" wrapText="1"/>
    </xf>
    <xf numFmtId="41" fontId="15" fillId="0" borderId="0" xfId="0" applyNumberFormat="1" applyFont="1" applyFill="1" applyBorder="1" applyAlignment="1">
      <alignment vertical="center"/>
    </xf>
    <xf numFmtId="41" fontId="15" fillId="0" borderId="0" xfId="0" applyNumberFormat="1" applyFont="1" applyFill="1" applyAlignment="1">
      <alignment vertical="center"/>
    </xf>
    <xf numFmtId="41" fontId="15" fillId="0" borderId="0" xfId="0" applyNumberFormat="1" applyFont="1" applyFill="1"/>
    <xf numFmtId="183" fontId="15" fillId="0" borderId="0" xfId="2" applyNumberFormat="1" applyFont="1" applyFill="1" applyBorder="1" applyAlignment="1">
      <alignment vertical="center"/>
    </xf>
    <xf numFmtId="41" fontId="15" fillId="0" borderId="0" xfId="2" applyNumberFormat="1" applyFont="1" applyFill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right" vertical="center"/>
    </xf>
    <xf numFmtId="0" fontId="16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right" vertical="center"/>
    </xf>
  </cellXfs>
  <cellStyles count="4">
    <cellStyle name="一般" xfId="0" builtinId="0"/>
    <cellStyle name="一般_102年第一季-給金控" xfId="1"/>
    <cellStyle name="千分位" xfId="2" builtinId="3"/>
    <cellStyle name="百分比" xfId="3" builtinId="5"/>
  </cellStyles>
  <dxfs count="0"/>
  <tableStyles count="0" defaultTableStyle="TableStyleMedium2" defaultPivotStyle="PivotStyleLight16"/>
  <colors>
    <mruColors>
      <color rgb="FFFFFF66"/>
      <color rgb="FFFFFF99"/>
      <color rgb="FFCC99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CC99FF"/>
    <pageSetUpPr fitToPage="1"/>
  </sheetPr>
  <dimension ref="A1:AB50"/>
  <sheetViews>
    <sheetView tabSelected="1" topLeftCell="A13" zoomScale="90" zoomScaleNormal="90" workbookViewId="0">
      <selection activeCell="G13" sqref="G13"/>
    </sheetView>
  </sheetViews>
  <sheetFormatPr defaultColWidth="10.28515625" defaultRowHeight="20.100000000000001" customHeight="1"/>
  <cols>
    <col min="1" max="1" width="49.140625" style="41" bestFit="1" customWidth="1"/>
    <col min="2" max="2" width="2.5703125" style="41" customWidth="1"/>
    <col min="3" max="3" width="20.28515625" style="41" customWidth="1"/>
    <col min="4" max="4" width="2.5703125" style="41" customWidth="1"/>
    <col min="5" max="5" width="10.85546875" style="41" bestFit="1" customWidth="1"/>
    <col min="6" max="6" width="2.5703125" style="41" customWidth="1"/>
    <col min="7" max="7" width="19.5703125" style="41" customWidth="1"/>
    <col min="8" max="8" width="2.5703125" style="41" customWidth="1"/>
    <col min="9" max="9" width="10.42578125" style="41" customWidth="1"/>
    <col min="10" max="10" width="2.5703125" style="41" customWidth="1"/>
    <col min="11" max="11" width="19.5703125" style="41" customWidth="1"/>
    <col min="12" max="12" width="2.5703125" style="41" customWidth="1"/>
    <col min="13" max="13" width="9.28515625" style="41" customWidth="1"/>
    <col min="14" max="14" width="2.5703125" style="41" customWidth="1"/>
    <col min="15" max="15" width="23.28515625" style="41" bestFit="1" customWidth="1"/>
    <col min="16" max="16" width="2.5703125" style="41" customWidth="1"/>
    <col min="17" max="17" width="20.140625" style="41" customWidth="1"/>
    <col min="18" max="18" width="2.5703125" style="41" customWidth="1"/>
    <col min="19" max="19" width="16.140625" style="41" customWidth="1"/>
    <col min="20" max="20" width="2.28515625" style="41" customWidth="1"/>
    <col min="21" max="21" width="20.140625" style="41" customWidth="1"/>
    <col min="22" max="22" width="1.42578125" style="41" customWidth="1"/>
    <col min="23" max="23" width="16.140625" style="41" customWidth="1"/>
    <col min="24" max="24" width="2.5703125" style="41" customWidth="1"/>
    <col min="25" max="25" width="20.140625" style="41" customWidth="1"/>
    <col min="26" max="26" width="2.5703125" style="41" customWidth="1"/>
    <col min="27" max="27" width="10.7109375" style="41" customWidth="1"/>
    <col min="28" max="28" width="2.5703125" style="41" customWidth="1"/>
    <col min="29" max="16384" width="10.28515625" style="41"/>
  </cols>
  <sheetData>
    <row r="1" spans="1:28" ht="20.100000000000001" customHeight="1">
      <c r="A1" s="103" t="s">
        <v>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8" ht="20.100000000000001" customHeight="1">
      <c r="A2" s="103" t="s">
        <v>39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ht="20.100000000000001" customHeight="1">
      <c r="A3" s="104" t="s">
        <v>40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5" spans="1:28" ht="20.100000000000001" customHeight="1" thickBot="1">
      <c r="A5" s="42"/>
      <c r="B5" s="42"/>
      <c r="C5" s="105" t="s">
        <v>86</v>
      </c>
      <c r="D5" s="105"/>
      <c r="E5" s="105"/>
      <c r="F5" s="42"/>
      <c r="G5" s="105" t="s">
        <v>41</v>
      </c>
      <c r="H5" s="105"/>
      <c r="I5" s="105"/>
      <c r="J5" s="42"/>
      <c r="K5" s="105" t="s">
        <v>87</v>
      </c>
      <c r="L5" s="105"/>
      <c r="M5" s="105"/>
      <c r="N5" s="42"/>
      <c r="O5" s="42"/>
      <c r="P5" s="42"/>
      <c r="Q5" s="105" t="str">
        <f>C5</f>
        <v>108年9月30日</v>
      </c>
      <c r="R5" s="105"/>
      <c r="S5" s="105"/>
      <c r="T5" s="43"/>
      <c r="U5" s="105" t="str">
        <f>G5</f>
        <v>107年12月31日</v>
      </c>
      <c r="V5" s="105"/>
      <c r="W5" s="105"/>
      <c r="X5" s="42"/>
      <c r="Y5" s="105" t="str">
        <f>K5</f>
        <v>107年9月30日</v>
      </c>
      <c r="Z5" s="105"/>
      <c r="AA5" s="105"/>
      <c r="AB5" s="44"/>
    </row>
    <row r="6" spans="1:28" ht="20.100000000000001" customHeight="1" thickBot="1">
      <c r="A6" s="45" t="s">
        <v>42</v>
      </c>
      <c r="B6" s="42"/>
      <c r="C6" s="46" t="s">
        <v>43</v>
      </c>
      <c r="D6" s="47"/>
      <c r="E6" s="48" t="s">
        <v>44</v>
      </c>
      <c r="F6" s="42"/>
      <c r="G6" s="46" t="s">
        <v>43</v>
      </c>
      <c r="H6" s="47"/>
      <c r="I6" s="48" t="s">
        <v>44</v>
      </c>
      <c r="J6" s="42"/>
      <c r="K6" s="46" t="s">
        <v>43</v>
      </c>
      <c r="L6" s="47"/>
      <c r="M6" s="48" t="s">
        <v>44</v>
      </c>
      <c r="N6" s="42"/>
      <c r="O6" s="45" t="s">
        <v>88</v>
      </c>
      <c r="P6" s="42"/>
      <c r="Q6" s="46" t="s">
        <v>43</v>
      </c>
      <c r="R6" s="47"/>
      <c r="S6" s="48" t="s">
        <v>44</v>
      </c>
      <c r="T6" s="43"/>
      <c r="U6" s="46" t="s">
        <v>43</v>
      </c>
      <c r="V6" s="47"/>
      <c r="W6" s="48" t="s">
        <v>44</v>
      </c>
      <c r="X6" s="42"/>
      <c r="Y6" s="46" t="s">
        <v>43</v>
      </c>
      <c r="Z6" s="47"/>
      <c r="AA6" s="48" t="s">
        <v>44</v>
      </c>
      <c r="AB6" s="49"/>
    </row>
    <row r="7" spans="1:28" ht="20.100000000000001" customHeight="1">
      <c r="A7" s="50" t="s">
        <v>45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0" t="s">
        <v>46</v>
      </c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</row>
    <row r="8" spans="1:28" ht="20.100000000000001" customHeight="1">
      <c r="A8" s="52" t="s">
        <v>47</v>
      </c>
      <c r="B8" s="51"/>
      <c r="C8" s="98">
        <v>37946893</v>
      </c>
      <c r="D8" s="60"/>
      <c r="E8" s="61">
        <f>ROUND(C8/$C$44*100,0)</f>
        <v>5</v>
      </c>
      <c r="F8" s="51"/>
      <c r="G8" s="98">
        <v>34765709</v>
      </c>
      <c r="H8" s="60"/>
      <c r="I8" s="60">
        <f>ROUND(G8/$G$44*100,0)</f>
        <v>5</v>
      </c>
      <c r="J8" s="60"/>
      <c r="K8" s="99">
        <v>85523390</v>
      </c>
      <c r="L8" s="60"/>
      <c r="M8" s="61">
        <f>ROUND(K8/$K$44*100,0)</f>
        <v>12</v>
      </c>
      <c r="N8" s="51"/>
      <c r="O8" s="52" t="s">
        <v>48</v>
      </c>
      <c r="P8" s="51"/>
      <c r="Q8" s="60">
        <v>10272694</v>
      </c>
      <c r="R8" s="60"/>
      <c r="S8" s="60">
        <f>ROUND(Q8/$Q$44*100,0)</f>
        <v>1</v>
      </c>
      <c r="T8" s="60"/>
      <c r="U8" s="60">
        <v>0</v>
      </c>
      <c r="V8" s="60"/>
      <c r="W8" s="60">
        <f>ROUND(U8/$U$44*100,0)</f>
        <v>0</v>
      </c>
      <c r="X8" s="60"/>
      <c r="Y8" s="60">
        <v>0</v>
      </c>
      <c r="Z8" s="60"/>
      <c r="AA8" s="60">
        <f>ROUND(Y8/$Y$44*100,0)</f>
        <v>0</v>
      </c>
      <c r="AB8" s="51"/>
    </row>
    <row r="9" spans="1:28" ht="20.100000000000001" customHeight="1">
      <c r="A9" s="52" t="s">
        <v>49</v>
      </c>
      <c r="B9" s="51"/>
      <c r="C9" s="62">
        <v>60976689</v>
      </c>
      <c r="D9" s="60"/>
      <c r="E9" s="61">
        <f t="shared" ref="E9:E14" si="0">ROUND(C9/$C$44*100,0)</f>
        <v>8</v>
      </c>
      <c r="F9" s="51"/>
      <c r="G9" s="62">
        <v>45020413</v>
      </c>
      <c r="H9" s="60"/>
      <c r="I9" s="60">
        <f t="shared" ref="I9:I14" si="1">ROUND(G9/$G$44*100,0)</f>
        <v>6</v>
      </c>
      <c r="J9" s="60"/>
      <c r="K9" s="99">
        <v>58013202</v>
      </c>
      <c r="L9" s="60"/>
      <c r="M9" s="61">
        <f t="shared" ref="M9:M14" si="2">ROUND(K9/$K$44*100,0)</f>
        <v>8</v>
      </c>
      <c r="N9" s="51"/>
      <c r="O9" s="52" t="s">
        <v>50</v>
      </c>
      <c r="P9" s="51"/>
      <c r="Q9" s="63">
        <v>42655347</v>
      </c>
      <c r="R9" s="60"/>
      <c r="S9" s="60">
        <f t="shared" ref="S9:S11" si="3">ROUND(Q9/$Q$44*100,0)</f>
        <v>6</v>
      </c>
      <c r="T9" s="61"/>
      <c r="U9" s="60">
        <v>33050908</v>
      </c>
      <c r="V9" s="60"/>
      <c r="W9" s="60">
        <f t="shared" ref="W9:W11" si="4">ROUND(U9/$U$44*100,0)</f>
        <v>5</v>
      </c>
      <c r="X9" s="60"/>
      <c r="Y9" s="60">
        <v>29956921</v>
      </c>
      <c r="Z9" s="60"/>
      <c r="AA9" s="60">
        <f t="shared" ref="AA9:AA11" si="5">ROUND(Y9/$Y$44*100,0)</f>
        <v>4</v>
      </c>
      <c r="AB9" s="51"/>
    </row>
    <row r="10" spans="1:28" ht="20.100000000000001" customHeight="1">
      <c r="A10" s="52" t="s">
        <v>51</v>
      </c>
      <c r="B10" s="51"/>
      <c r="C10" s="62">
        <v>435500000</v>
      </c>
      <c r="D10" s="60"/>
      <c r="E10" s="61">
        <f t="shared" si="0"/>
        <v>56</v>
      </c>
      <c r="F10" s="51"/>
      <c r="G10" s="62">
        <v>450500000</v>
      </c>
      <c r="H10" s="60"/>
      <c r="I10" s="60">
        <f t="shared" si="1"/>
        <v>64</v>
      </c>
      <c r="J10" s="60"/>
      <c r="K10" s="99">
        <v>375200000</v>
      </c>
      <c r="L10" s="60"/>
      <c r="M10" s="61">
        <f t="shared" si="2"/>
        <v>53</v>
      </c>
      <c r="N10" s="51"/>
      <c r="O10" s="52" t="s">
        <v>52</v>
      </c>
      <c r="P10" s="51"/>
      <c r="Q10" s="62">
        <v>0</v>
      </c>
      <c r="R10" s="60"/>
      <c r="S10" s="60">
        <f t="shared" si="3"/>
        <v>0</v>
      </c>
      <c r="T10" s="61"/>
      <c r="U10" s="62">
        <v>0</v>
      </c>
      <c r="V10" s="60"/>
      <c r="W10" s="60">
        <f t="shared" si="4"/>
        <v>0</v>
      </c>
      <c r="X10" s="60"/>
      <c r="Y10" s="62">
        <v>0</v>
      </c>
      <c r="Z10" s="60"/>
      <c r="AA10" s="60">
        <f t="shared" si="5"/>
        <v>0</v>
      </c>
      <c r="AB10" s="51"/>
    </row>
    <row r="11" spans="1:28" ht="20.100000000000001" customHeight="1">
      <c r="A11" s="52" t="s">
        <v>53</v>
      </c>
      <c r="B11" s="51"/>
      <c r="C11" s="62">
        <v>25166107</v>
      </c>
      <c r="D11" s="60"/>
      <c r="E11" s="61">
        <f t="shared" si="0"/>
        <v>3</v>
      </c>
      <c r="F11" s="51"/>
      <c r="G11" s="62">
        <v>16205900</v>
      </c>
      <c r="H11" s="60"/>
      <c r="I11" s="60">
        <f t="shared" si="1"/>
        <v>2</v>
      </c>
      <c r="J11" s="60"/>
      <c r="K11" s="99">
        <v>20564540</v>
      </c>
      <c r="L11" s="60"/>
      <c r="M11" s="61">
        <f t="shared" si="2"/>
        <v>3</v>
      </c>
      <c r="N11" s="51"/>
      <c r="O11" s="52" t="s">
        <v>54</v>
      </c>
      <c r="P11" s="51"/>
      <c r="Q11" s="63">
        <v>11450886</v>
      </c>
      <c r="R11" s="62"/>
      <c r="S11" s="60">
        <f t="shared" si="3"/>
        <v>1</v>
      </c>
      <c r="T11" s="61"/>
      <c r="U11" s="62">
        <v>17104534</v>
      </c>
      <c r="V11" s="62"/>
      <c r="W11" s="60">
        <f t="shared" si="4"/>
        <v>2</v>
      </c>
      <c r="X11" s="62"/>
      <c r="Y11" s="62">
        <v>19981468</v>
      </c>
      <c r="Z11" s="62"/>
      <c r="AA11" s="60">
        <f t="shared" si="5"/>
        <v>3</v>
      </c>
      <c r="AB11" s="51"/>
    </row>
    <row r="12" spans="1:28" ht="20.100000000000001" customHeight="1">
      <c r="A12" s="52" t="s">
        <v>55</v>
      </c>
      <c r="B12" s="51"/>
      <c r="C12" s="60">
        <v>0</v>
      </c>
      <c r="D12" s="60"/>
      <c r="E12" s="61">
        <f t="shared" si="0"/>
        <v>0</v>
      </c>
      <c r="F12" s="51"/>
      <c r="G12" s="60">
        <v>448000</v>
      </c>
      <c r="H12" s="60"/>
      <c r="I12" s="60">
        <f t="shared" si="1"/>
        <v>0</v>
      </c>
      <c r="J12" s="60"/>
      <c r="K12" s="99">
        <v>515500</v>
      </c>
      <c r="L12" s="60"/>
      <c r="M12" s="61">
        <f t="shared" si="2"/>
        <v>0</v>
      </c>
      <c r="N12" s="51"/>
      <c r="O12" s="52"/>
      <c r="P12" s="51"/>
      <c r="Q12" s="61"/>
      <c r="R12" s="62"/>
      <c r="S12" s="61"/>
      <c r="T12" s="61"/>
      <c r="U12" s="62"/>
      <c r="V12" s="62"/>
      <c r="W12" s="61"/>
      <c r="X12" s="62"/>
      <c r="Y12" s="62"/>
      <c r="Z12" s="62"/>
      <c r="AA12" s="61"/>
      <c r="AB12" s="51"/>
    </row>
    <row r="13" spans="1:28" ht="20.100000000000001" customHeight="1">
      <c r="A13" s="52" t="s">
        <v>56</v>
      </c>
      <c r="B13" s="51"/>
      <c r="C13" s="60">
        <v>188553</v>
      </c>
      <c r="D13" s="60"/>
      <c r="E13" s="61">
        <f t="shared" si="0"/>
        <v>0</v>
      </c>
      <c r="F13" s="51"/>
      <c r="G13" s="60">
        <v>174291</v>
      </c>
      <c r="H13" s="60"/>
      <c r="I13" s="60">
        <f t="shared" si="1"/>
        <v>0</v>
      </c>
      <c r="J13" s="60"/>
      <c r="K13" s="60">
        <v>6736480</v>
      </c>
      <c r="L13" s="60"/>
      <c r="M13" s="61">
        <f t="shared" si="2"/>
        <v>1</v>
      </c>
      <c r="N13" s="51"/>
      <c r="O13" s="50" t="s">
        <v>57</v>
      </c>
      <c r="P13" s="51"/>
      <c r="Q13" s="65">
        <f>SUM(Q8:Q12)</f>
        <v>64378927</v>
      </c>
      <c r="R13" s="68"/>
      <c r="S13" s="65">
        <f>SUM(S8:S12)</f>
        <v>8</v>
      </c>
      <c r="T13" s="66"/>
      <c r="U13" s="65">
        <f>SUM(U8:U12)</f>
        <v>50155442</v>
      </c>
      <c r="V13" s="68"/>
      <c r="W13" s="65">
        <f>SUM(W8:W12)</f>
        <v>7</v>
      </c>
      <c r="X13" s="68"/>
      <c r="Y13" s="65">
        <f>SUM(Y8:Y12)</f>
        <v>49938389</v>
      </c>
      <c r="Z13" s="60"/>
      <c r="AA13" s="65">
        <f>SUM(AA8:AA12)</f>
        <v>7</v>
      </c>
      <c r="AB13" s="51"/>
    </row>
    <row r="14" spans="1:28" ht="20.100000000000001" customHeight="1">
      <c r="A14" s="52" t="s">
        <v>58</v>
      </c>
      <c r="B14" s="51"/>
      <c r="C14" s="63">
        <v>36261678</v>
      </c>
      <c r="D14" s="62"/>
      <c r="E14" s="61">
        <f t="shared" si="0"/>
        <v>5</v>
      </c>
      <c r="F14" s="51"/>
      <c r="G14" s="62">
        <v>32315139</v>
      </c>
      <c r="H14" s="60"/>
      <c r="I14" s="60">
        <f t="shared" si="1"/>
        <v>5</v>
      </c>
      <c r="J14" s="60"/>
      <c r="K14" s="62">
        <v>34513028</v>
      </c>
      <c r="L14" s="62"/>
      <c r="M14" s="61">
        <f t="shared" si="2"/>
        <v>5</v>
      </c>
      <c r="N14" s="51"/>
      <c r="Q14" s="64"/>
      <c r="R14" s="64"/>
      <c r="S14" s="63"/>
      <c r="T14" s="64"/>
      <c r="U14" s="64"/>
      <c r="V14" s="64"/>
      <c r="W14" s="63"/>
      <c r="X14" s="64"/>
      <c r="Y14" s="64"/>
      <c r="Z14" s="64"/>
      <c r="AA14" s="63"/>
      <c r="AB14" s="51"/>
    </row>
    <row r="15" spans="1:28" ht="20.100000000000001" customHeight="1">
      <c r="C15" s="64"/>
      <c r="D15" s="64"/>
      <c r="E15" s="63"/>
      <c r="G15" s="64"/>
      <c r="H15" s="64"/>
      <c r="I15" s="63"/>
      <c r="J15" s="64"/>
      <c r="K15" s="64"/>
      <c r="L15" s="64"/>
      <c r="M15" s="64"/>
      <c r="N15" s="51"/>
      <c r="O15" s="50" t="s">
        <v>59</v>
      </c>
      <c r="P15" s="51"/>
      <c r="Q15" s="60"/>
      <c r="R15" s="60"/>
      <c r="S15" s="62"/>
      <c r="T15" s="60"/>
      <c r="U15" s="60"/>
      <c r="V15" s="60"/>
      <c r="W15" s="62"/>
      <c r="X15" s="60"/>
      <c r="Y15" s="60"/>
      <c r="Z15" s="60"/>
      <c r="AA15" s="62"/>
      <c r="AB15" s="51"/>
    </row>
    <row r="16" spans="1:28" ht="20.100000000000001" customHeight="1">
      <c r="C16" s="64"/>
      <c r="D16" s="64"/>
      <c r="E16" s="63"/>
      <c r="G16" s="64"/>
      <c r="H16" s="64"/>
      <c r="I16" s="63"/>
      <c r="J16" s="64"/>
      <c r="K16" s="64"/>
      <c r="L16" s="64"/>
      <c r="M16" s="63"/>
      <c r="N16" s="51"/>
      <c r="O16" s="52" t="s">
        <v>60</v>
      </c>
      <c r="P16" s="51"/>
      <c r="Q16" s="60">
        <v>40606384</v>
      </c>
      <c r="R16" s="60"/>
      <c r="S16" s="60">
        <f t="shared" ref="S16:S18" si="6">ROUND(Q16/$Q$44*100,0)</f>
        <v>5</v>
      </c>
      <c r="T16" s="60"/>
      <c r="U16" s="60">
        <v>0</v>
      </c>
      <c r="V16" s="60"/>
      <c r="W16" s="60">
        <f t="shared" ref="W16:W18" si="7">ROUND(U16/$U$44*100,0)</f>
        <v>0</v>
      </c>
      <c r="X16" s="60"/>
      <c r="Y16" s="60">
        <v>0</v>
      </c>
      <c r="Z16" s="60"/>
      <c r="AA16" s="60">
        <f t="shared" ref="AA16:AA18" si="8">ROUND(Y16/$Y$44*100,0)</f>
        <v>0</v>
      </c>
      <c r="AB16" s="51"/>
    </row>
    <row r="17" spans="1:28" ht="20.100000000000001" customHeight="1">
      <c r="C17" s="64"/>
      <c r="D17" s="64"/>
      <c r="E17" s="63"/>
      <c r="G17" s="64"/>
      <c r="H17" s="64"/>
      <c r="I17" s="63"/>
      <c r="J17" s="64"/>
      <c r="K17" s="64"/>
      <c r="L17" s="64"/>
      <c r="M17" s="63"/>
      <c r="O17" s="52" t="s">
        <v>61</v>
      </c>
      <c r="P17" s="51"/>
      <c r="Q17" s="62">
        <v>12613702</v>
      </c>
      <c r="R17" s="62"/>
      <c r="S17" s="60">
        <f t="shared" si="6"/>
        <v>2</v>
      </c>
      <c r="T17" s="61"/>
      <c r="U17" s="62">
        <v>12394945</v>
      </c>
      <c r="V17" s="62"/>
      <c r="W17" s="60">
        <f t="shared" si="7"/>
        <v>2</v>
      </c>
      <c r="X17" s="62"/>
      <c r="Y17" s="62">
        <v>11046572</v>
      </c>
      <c r="Z17" s="62"/>
      <c r="AA17" s="60">
        <f t="shared" si="8"/>
        <v>2</v>
      </c>
      <c r="AB17" s="51"/>
    </row>
    <row r="18" spans="1:28" ht="20.100000000000001" customHeight="1">
      <c r="C18" s="64"/>
      <c r="D18" s="64"/>
      <c r="E18" s="63"/>
      <c r="G18" s="64"/>
      <c r="H18" s="64"/>
      <c r="I18" s="63"/>
      <c r="J18" s="64"/>
      <c r="K18" s="64"/>
      <c r="L18" s="64"/>
      <c r="M18" s="63"/>
      <c r="O18" s="52" t="s">
        <v>62</v>
      </c>
      <c r="Q18" s="62">
        <v>9350977</v>
      </c>
      <c r="R18" s="60"/>
      <c r="S18" s="60">
        <f t="shared" si="6"/>
        <v>1</v>
      </c>
      <c r="T18" s="61"/>
      <c r="U18" s="62">
        <v>10536364</v>
      </c>
      <c r="V18" s="60"/>
      <c r="W18" s="60">
        <f t="shared" si="7"/>
        <v>1</v>
      </c>
      <c r="X18" s="60"/>
      <c r="Y18" s="62">
        <v>14719143</v>
      </c>
      <c r="Z18" s="60"/>
      <c r="AA18" s="60">
        <f t="shared" si="8"/>
        <v>2</v>
      </c>
      <c r="AB18" s="51"/>
    </row>
    <row r="19" spans="1:28" ht="20.100000000000001" customHeight="1">
      <c r="B19" s="51"/>
      <c r="C19" s="60"/>
      <c r="D19" s="60"/>
      <c r="E19" s="62"/>
      <c r="F19" s="51"/>
      <c r="G19" s="60"/>
      <c r="H19" s="60"/>
      <c r="I19" s="62"/>
      <c r="J19" s="60"/>
      <c r="K19" s="60"/>
      <c r="L19" s="60"/>
      <c r="M19" s="62"/>
      <c r="N19" s="51"/>
      <c r="O19" s="52"/>
      <c r="Q19" s="62"/>
      <c r="R19" s="60"/>
      <c r="S19" s="61"/>
      <c r="T19" s="61"/>
      <c r="U19" s="67"/>
      <c r="V19" s="60"/>
      <c r="W19" s="61"/>
      <c r="X19" s="60"/>
      <c r="Y19" s="67"/>
      <c r="Z19" s="60"/>
      <c r="AA19" s="61"/>
      <c r="AB19" s="51"/>
    </row>
    <row r="20" spans="1:28" ht="20.100000000000001" customHeight="1">
      <c r="A20" s="50" t="s">
        <v>63</v>
      </c>
      <c r="B20" s="54"/>
      <c r="C20" s="65">
        <f>SUM(C8:C19)</f>
        <v>596039920</v>
      </c>
      <c r="D20" s="66"/>
      <c r="E20" s="65">
        <f>SUM(E8:E19)</f>
        <v>77</v>
      </c>
      <c r="F20" s="54"/>
      <c r="G20" s="65">
        <f>SUM(G8:G19)</f>
        <v>579429452</v>
      </c>
      <c r="H20" s="66"/>
      <c r="I20" s="65">
        <f>SUM(I8:I19)</f>
        <v>82</v>
      </c>
      <c r="J20" s="68"/>
      <c r="K20" s="65">
        <f>SUM(K8:K19)</f>
        <v>581066140</v>
      </c>
      <c r="L20" s="66"/>
      <c r="M20" s="65">
        <f>SUM(M8:M19)</f>
        <v>82</v>
      </c>
      <c r="N20" s="51"/>
      <c r="O20" s="50" t="s">
        <v>64</v>
      </c>
      <c r="P20" s="51"/>
      <c r="Q20" s="65">
        <f>SUM(Q16:Q19)</f>
        <v>62571063</v>
      </c>
      <c r="R20" s="68"/>
      <c r="S20" s="65">
        <f>SUM(S16:S19)</f>
        <v>8</v>
      </c>
      <c r="T20" s="66"/>
      <c r="U20" s="65">
        <f>SUM(U16:U19)</f>
        <v>22931309</v>
      </c>
      <c r="V20" s="68"/>
      <c r="W20" s="65">
        <f>SUM(W16:W19)</f>
        <v>3</v>
      </c>
      <c r="X20" s="68"/>
      <c r="Y20" s="65">
        <f>SUM(Y16:Y19)</f>
        <v>25765715</v>
      </c>
      <c r="Z20" s="68"/>
      <c r="AA20" s="65">
        <f>SUM(AA16:AA19)</f>
        <v>4</v>
      </c>
      <c r="AB20" s="51"/>
    </row>
    <row r="21" spans="1:28" ht="20.100000000000001" customHeight="1">
      <c r="C21" s="64"/>
      <c r="D21" s="64"/>
      <c r="E21" s="63"/>
      <c r="G21" s="64"/>
      <c r="H21" s="64"/>
      <c r="I21" s="63"/>
      <c r="J21" s="64"/>
      <c r="K21" s="64"/>
      <c r="L21" s="64"/>
      <c r="M21" s="63"/>
      <c r="O21" s="52"/>
      <c r="P21" s="51"/>
      <c r="Q21" s="68"/>
      <c r="R21" s="68"/>
      <c r="S21" s="66"/>
      <c r="T21" s="68"/>
      <c r="U21" s="68"/>
      <c r="V21" s="68"/>
      <c r="W21" s="66"/>
      <c r="X21" s="68"/>
      <c r="Y21" s="68"/>
      <c r="Z21" s="68"/>
      <c r="AA21" s="66"/>
      <c r="AB21" s="51"/>
    </row>
    <row r="22" spans="1:28" ht="20.100000000000001" customHeight="1">
      <c r="C22" s="64"/>
      <c r="D22" s="64"/>
      <c r="E22" s="64"/>
      <c r="G22" s="64"/>
      <c r="H22" s="64"/>
      <c r="I22" s="64"/>
      <c r="J22" s="64"/>
      <c r="K22" s="64"/>
      <c r="L22" s="64"/>
      <c r="M22" s="64"/>
      <c r="O22" s="50" t="s">
        <v>65</v>
      </c>
      <c r="P22" s="51"/>
      <c r="Q22" s="72">
        <f>SUM(Q13,Q20)</f>
        <v>126949990</v>
      </c>
      <c r="R22" s="68"/>
      <c r="S22" s="72">
        <f>SUM(S13,S20)</f>
        <v>16</v>
      </c>
      <c r="T22" s="66"/>
      <c r="U22" s="72">
        <f>SUM(U13,U20)</f>
        <v>73086751</v>
      </c>
      <c r="V22" s="68"/>
      <c r="W22" s="72">
        <f>SUM(W13,W20)</f>
        <v>10</v>
      </c>
      <c r="X22" s="68"/>
      <c r="Y22" s="72">
        <f>SUM(Y13,Y20)</f>
        <v>75704104</v>
      </c>
      <c r="Z22" s="68"/>
      <c r="AA22" s="72">
        <f>SUM(AA13,AA20)</f>
        <v>11</v>
      </c>
      <c r="AB22" s="51"/>
    </row>
    <row r="23" spans="1:28" ht="20.100000000000001" customHeight="1">
      <c r="C23" s="64"/>
      <c r="D23" s="64"/>
      <c r="E23" s="64"/>
      <c r="G23" s="64"/>
      <c r="H23" s="64"/>
      <c r="I23" s="64"/>
      <c r="J23" s="64"/>
      <c r="K23" s="64"/>
      <c r="L23" s="64"/>
      <c r="M23" s="64"/>
      <c r="O23" s="52"/>
      <c r="P23" s="51"/>
      <c r="Q23" s="60"/>
      <c r="R23" s="60"/>
      <c r="S23" s="62"/>
      <c r="T23" s="60"/>
      <c r="U23" s="60"/>
      <c r="V23" s="60"/>
      <c r="W23" s="62"/>
      <c r="X23" s="60"/>
      <c r="Y23" s="60"/>
      <c r="Z23" s="60"/>
      <c r="AA23" s="62"/>
      <c r="AB23" s="51"/>
    </row>
    <row r="24" spans="1:28" ht="20.100000000000001" customHeight="1">
      <c r="A24" s="50" t="s">
        <v>66</v>
      </c>
      <c r="C24" s="64"/>
      <c r="D24" s="64"/>
      <c r="E24" s="63"/>
      <c r="G24" s="64"/>
      <c r="H24" s="64"/>
      <c r="I24" s="63"/>
      <c r="J24" s="64"/>
      <c r="K24" s="64"/>
      <c r="L24" s="64"/>
      <c r="M24" s="63"/>
      <c r="O24" s="50" t="s">
        <v>67</v>
      </c>
      <c r="P24" s="51"/>
      <c r="Q24" s="60"/>
      <c r="R24" s="60"/>
      <c r="S24" s="62"/>
      <c r="T24" s="60"/>
      <c r="U24" s="60"/>
      <c r="V24" s="60"/>
      <c r="W24" s="62"/>
      <c r="X24" s="60"/>
      <c r="Y24" s="60"/>
      <c r="Z24" s="60"/>
      <c r="AA24" s="62"/>
      <c r="AB24" s="51"/>
    </row>
    <row r="25" spans="1:28" ht="20.100000000000001" customHeight="1">
      <c r="A25" s="52" t="s">
        <v>68</v>
      </c>
      <c r="C25" s="100">
        <v>2736634</v>
      </c>
      <c r="D25" s="64"/>
      <c r="E25" s="61">
        <f>ROUND(C25/$C$44*100,0)</f>
        <v>0</v>
      </c>
      <c r="G25" s="100">
        <v>2784274</v>
      </c>
      <c r="H25" s="64"/>
      <c r="I25" s="60">
        <f>ROUND(G25/$G$44*100,0)</f>
        <v>0</v>
      </c>
      <c r="J25" s="64"/>
      <c r="K25" s="64">
        <v>2797206</v>
      </c>
      <c r="L25" s="64"/>
      <c r="M25" s="61">
        <f>ROUND(K25/$K$44*100,0)</f>
        <v>0</v>
      </c>
      <c r="O25" s="52"/>
      <c r="P25" s="51"/>
      <c r="Q25" s="60"/>
      <c r="R25" s="60"/>
      <c r="S25" s="62"/>
      <c r="T25" s="60"/>
      <c r="U25" s="60"/>
      <c r="V25" s="60"/>
      <c r="W25" s="62"/>
      <c r="X25" s="60"/>
      <c r="Y25" s="60"/>
      <c r="Z25" s="60"/>
      <c r="AA25" s="62"/>
      <c r="AB25" s="51"/>
    </row>
    <row r="26" spans="1:28" ht="20.100000000000001" customHeight="1">
      <c r="A26" s="52"/>
      <c r="C26" s="64"/>
      <c r="D26" s="64"/>
      <c r="E26" s="63"/>
      <c r="G26" s="64"/>
      <c r="H26" s="64"/>
      <c r="I26" s="63"/>
      <c r="J26" s="64"/>
      <c r="K26" s="64"/>
      <c r="L26" s="64"/>
      <c r="M26" s="63"/>
      <c r="N26" s="53"/>
      <c r="O26" s="52" t="s">
        <v>69</v>
      </c>
      <c r="P26" s="51"/>
      <c r="Q26" s="62">
        <v>400000000</v>
      </c>
      <c r="R26" s="60"/>
      <c r="S26" s="60">
        <f>ROUND(Q26/$Q$44*100,0)</f>
        <v>52</v>
      </c>
      <c r="T26" s="61"/>
      <c r="U26" s="62">
        <v>400000000</v>
      </c>
      <c r="V26" s="60"/>
      <c r="W26" s="60">
        <f>ROUND(U26/$U$44*100,0)</f>
        <v>57</v>
      </c>
      <c r="X26" s="60"/>
      <c r="Y26" s="62">
        <v>400000000</v>
      </c>
      <c r="Z26" s="60"/>
      <c r="AA26" s="60">
        <f>ROUND(Y26/$Y$44*100,0)</f>
        <v>56</v>
      </c>
      <c r="AB26" s="51"/>
    </row>
    <row r="27" spans="1:28" ht="20.100000000000001" customHeight="1">
      <c r="A27" s="52" t="s">
        <v>70</v>
      </c>
      <c r="B27" s="51"/>
      <c r="C27" s="62">
        <v>1835188</v>
      </c>
      <c r="D27" s="60"/>
      <c r="E27" s="61">
        <f>ROUND(C27/$C$44*100,0)</f>
        <v>0</v>
      </c>
      <c r="F27" s="53"/>
      <c r="G27" s="62">
        <v>2922441</v>
      </c>
      <c r="H27" s="62"/>
      <c r="I27" s="60">
        <f>ROUND(G27/$G$44*100,0)+1</f>
        <v>1</v>
      </c>
      <c r="J27" s="62"/>
      <c r="K27" s="62">
        <v>4248225</v>
      </c>
      <c r="L27" s="64"/>
      <c r="M27" s="61">
        <f>ROUND(K27/$K$44*100,0)</f>
        <v>1</v>
      </c>
      <c r="N27" s="56"/>
      <c r="O27" s="52"/>
      <c r="P27" s="51"/>
      <c r="Q27" s="62"/>
      <c r="R27" s="60"/>
      <c r="S27" s="61"/>
      <c r="T27" s="61"/>
      <c r="U27" s="62"/>
      <c r="V27" s="60"/>
      <c r="W27" s="61"/>
      <c r="X27" s="60"/>
      <c r="Y27" s="62"/>
      <c r="Z27" s="60"/>
      <c r="AA27" s="61"/>
      <c r="AB27" s="51"/>
    </row>
    <row r="28" spans="1:28" ht="20.100000000000001" customHeight="1">
      <c r="C28" s="64"/>
      <c r="D28" s="64"/>
      <c r="E28" s="63"/>
      <c r="G28" s="64"/>
      <c r="H28" s="64"/>
      <c r="I28" s="63"/>
      <c r="J28" s="64"/>
      <c r="K28" s="64"/>
      <c r="L28" s="62"/>
      <c r="M28" s="61"/>
      <c r="N28" s="53"/>
      <c r="O28" s="52" t="s">
        <v>71</v>
      </c>
      <c r="P28" s="51"/>
      <c r="Q28" s="60">
        <v>123340693</v>
      </c>
      <c r="R28" s="60"/>
      <c r="S28" s="60">
        <f>ROUND(Q28/$Q$44*100,0)</f>
        <v>16</v>
      </c>
      <c r="T28" s="60"/>
      <c r="U28" s="62">
        <v>123082504</v>
      </c>
      <c r="V28" s="60"/>
      <c r="W28" s="60">
        <f>ROUND(U28/$U$44*100,0)</f>
        <v>17</v>
      </c>
      <c r="X28" s="60"/>
      <c r="Y28" s="62">
        <v>123082504</v>
      </c>
      <c r="Z28" s="60"/>
      <c r="AA28" s="60">
        <f>ROUND(Y28/$Y$44*100,0)</f>
        <v>17</v>
      </c>
      <c r="AB28" s="51"/>
    </row>
    <row r="29" spans="1:28" ht="20.100000000000001" customHeight="1">
      <c r="A29" s="41" t="s">
        <v>72</v>
      </c>
      <c r="C29" s="64">
        <v>50496292</v>
      </c>
      <c r="D29" s="64"/>
      <c r="E29" s="61">
        <f>ROUND(C29/$C$44*100,0)</f>
        <v>7</v>
      </c>
      <c r="G29" s="64">
        <v>0</v>
      </c>
      <c r="H29" s="64"/>
      <c r="I29" s="60">
        <f>ROUND(G29/$G$44*100,0)</f>
        <v>0</v>
      </c>
      <c r="J29" s="64"/>
      <c r="K29" s="64"/>
      <c r="L29" s="62"/>
      <c r="M29" s="61"/>
      <c r="N29" s="53"/>
      <c r="O29" s="52"/>
      <c r="P29" s="51"/>
      <c r="Q29" s="100"/>
      <c r="R29" s="60"/>
      <c r="S29" s="61"/>
      <c r="T29" s="61"/>
      <c r="U29" s="64"/>
      <c r="V29" s="64"/>
      <c r="W29" s="64"/>
      <c r="X29" s="64"/>
      <c r="Y29" s="64"/>
      <c r="Z29" s="64"/>
      <c r="AA29" s="64"/>
    </row>
    <row r="30" spans="1:28" ht="20.100000000000001" customHeight="1">
      <c r="A30" s="52"/>
      <c r="C30" s="64"/>
      <c r="D30" s="64"/>
      <c r="E30" s="63"/>
      <c r="F30" s="56"/>
      <c r="G30" s="64"/>
      <c r="H30" s="63"/>
      <c r="I30" s="63"/>
      <c r="J30" s="63"/>
      <c r="K30" s="63"/>
      <c r="L30" s="63"/>
      <c r="M30" s="63"/>
      <c r="N30" s="53"/>
      <c r="Q30" s="64"/>
      <c r="R30" s="64"/>
      <c r="S30" s="63"/>
      <c r="T30" s="64"/>
      <c r="U30" s="64"/>
      <c r="V30" s="64"/>
      <c r="W30" s="63"/>
      <c r="X30" s="64"/>
      <c r="Y30" s="64"/>
      <c r="Z30" s="64"/>
      <c r="AA30" s="63"/>
    </row>
    <row r="31" spans="1:28" ht="20.100000000000001" customHeight="1">
      <c r="A31" s="52" t="s">
        <v>73</v>
      </c>
      <c r="B31" s="51"/>
      <c r="C31" s="98">
        <v>10946754</v>
      </c>
      <c r="D31" s="60"/>
      <c r="E31" s="61">
        <f>ROUND(C31/$C$44*100,0)</f>
        <v>1</v>
      </c>
      <c r="F31" s="53"/>
      <c r="G31" s="98">
        <v>7071756</v>
      </c>
      <c r="H31" s="62"/>
      <c r="I31" s="60">
        <f>ROUND(G31/$G$44*100,0)</f>
        <v>1</v>
      </c>
      <c r="J31" s="62"/>
      <c r="K31" s="98">
        <v>3669408</v>
      </c>
      <c r="L31" s="62"/>
      <c r="M31" s="61">
        <f>ROUND(K31/$K$44*100,0)</f>
        <v>1</v>
      </c>
      <c r="O31" s="52" t="s">
        <v>74</v>
      </c>
      <c r="P31" s="51"/>
      <c r="Q31" s="60"/>
      <c r="R31" s="60"/>
      <c r="S31" s="62"/>
      <c r="T31" s="60"/>
      <c r="U31" s="60"/>
      <c r="V31" s="60"/>
      <c r="W31" s="62"/>
      <c r="X31" s="60"/>
      <c r="Y31" s="60"/>
      <c r="Z31" s="60"/>
      <c r="AA31" s="62"/>
      <c r="AB31" s="51"/>
    </row>
    <row r="32" spans="1:28" ht="20.100000000000001" customHeight="1">
      <c r="A32" s="52"/>
      <c r="B32" s="51"/>
      <c r="C32" s="98"/>
      <c r="D32" s="60"/>
      <c r="E32" s="61"/>
      <c r="F32" s="53"/>
      <c r="G32" s="98"/>
      <c r="H32" s="62"/>
      <c r="I32" s="62"/>
      <c r="J32" s="62"/>
      <c r="K32" s="98"/>
      <c r="L32" s="62"/>
      <c r="M32" s="61"/>
      <c r="N32" s="51"/>
      <c r="O32" s="52" t="s">
        <v>75</v>
      </c>
      <c r="P32" s="51"/>
      <c r="Q32" s="62">
        <v>43049800</v>
      </c>
      <c r="R32" s="60"/>
      <c r="S32" s="60">
        <f>ROUND(Q32/$Q$44*100,0)-1</f>
        <v>5</v>
      </c>
      <c r="T32" s="61"/>
      <c r="U32" s="62">
        <v>41145207</v>
      </c>
      <c r="V32" s="60"/>
      <c r="W32" s="60">
        <f t="shared" ref="W32:W34" si="9">ROUND(U32/$U$44*100,0)</f>
        <v>6</v>
      </c>
      <c r="X32" s="60"/>
      <c r="Y32" s="62">
        <v>41145207</v>
      </c>
      <c r="Z32" s="60"/>
      <c r="AA32" s="60">
        <f t="shared" ref="AA32:AA34" si="10">ROUND(Y32/$Y$44*100,0)</f>
        <v>6</v>
      </c>
      <c r="AB32" s="51"/>
    </row>
    <row r="33" spans="1:28" ht="20.100000000000001" customHeight="1">
      <c r="A33" s="41" t="s">
        <v>76</v>
      </c>
      <c r="C33" s="63">
        <v>104723621</v>
      </c>
      <c r="D33" s="64"/>
      <c r="E33" s="61">
        <f>ROUND(C33/$C$44*100,0)</f>
        <v>14</v>
      </c>
      <c r="G33" s="64">
        <v>104723471</v>
      </c>
      <c r="H33" s="64"/>
      <c r="I33" s="60">
        <f>ROUND(G33/$G$44*100,0)</f>
        <v>15</v>
      </c>
      <c r="J33" s="64"/>
      <c r="K33" s="64">
        <v>104723471</v>
      </c>
      <c r="L33" s="64"/>
      <c r="M33" s="61">
        <f>ROUND(K33/$K$44*100,0)</f>
        <v>15</v>
      </c>
      <c r="N33" s="51"/>
      <c r="O33" s="52" t="s">
        <v>77</v>
      </c>
      <c r="Q33" s="62">
        <v>52969332</v>
      </c>
      <c r="R33" s="64"/>
      <c r="S33" s="60">
        <f t="shared" ref="S33:S34" si="11">ROUND(Q33/$Q$44*100,0)</f>
        <v>7</v>
      </c>
      <c r="T33" s="61"/>
      <c r="U33" s="62">
        <v>49064917</v>
      </c>
      <c r="V33" s="64"/>
      <c r="W33" s="60">
        <f t="shared" si="9"/>
        <v>7</v>
      </c>
      <c r="X33" s="64"/>
      <c r="Y33" s="62">
        <v>49064917</v>
      </c>
      <c r="Z33" s="64"/>
      <c r="AA33" s="60">
        <f t="shared" si="10"/>
        <v>7</v>
      </c>
    </row>
    <row r="34" spans="1:28" ht="20.100000000000001" customHeight="1">
      <c r="C34" s="64"/>
      <c r="D34" s="64"/>
      <c r="E34" s="63"/>
      <c r="G34" s="64"/>
      <c r="H34" s="64"/>
      <c r="I34" s="63"/>
      <c r="J34" s="64"/>
      <c r="K34" s="64"/>
      <c r="L34" s="64"/>
      <c r="M34" s="63"/>
      <c r="N34" s="51"/>
      <c r="O34" s="52" t="s">
        <v>78</v>
      </c>
      <c r="P34" s="51"/>
      <c r="Q34" s="63">
        <v>27754689</v>
      </c>
      <c r="R34" s="60"/>
      <c r="S34" s="60">
        <f t="shared" si="11"/>
        <v>4</v>
      </c>
      <c r="T34" s="61"/>
      <c r="U34" s="60">
        <v>20362413</v>
      </c>
      <c r="V34" s="60"/>
      <c r="W34" s="60">
        <f t="shared" si="9"/>
        <v>3</v>
      </c>
      <c r="X34" s="60"/>
      <c r="Y34" s="60">
        <v>20565601</v>
      </c>
      <c r="Z34" s="60"/>
      <c r="AA34" s="60">
        <f t="shared" si="10"/>
        <v>3</v>
      </c>
      <c r="AB34" s="51"/>
    </row>
    <row r="35" spans="1:28" ht="20.100000000000001" customHeight="1">
      <c r="A35" s="52" t="s">
        <v>79</v>
      </c>
      <c r="B35" s="51"/>
      <c r="C35" s="98">
        <v>4226000</v>
      </c>
      <c r="D35" s="60"/>
      <c r="E35" s="61">
        <f>ROUND(C35/$C$44*100,0)</f>
        <v>1</v>
      </c>
      <c r="F35" s="53"/>
      <c r="G35" s="98">
        <v>6841693</v>
      </c>
      <c r="H35" s="62"/>
      <c r="I35" s="60">
        <f>ROUND(G35/$G$44*100,0)</f>
        <v>1</v>
      </c>
      <c r="J35" s="62"/>
      <c r="K35" s="98">
        <v>9728500</v>
      </c>
      <c r="L35" s="62"/>
      <c r="M35" s="61">
        <f>ROUND(K35/$K$44*100,0)</f>
        <v>1</v>
      </c>
      <c r="N35" s="51"/>
      <c r="Q35" s="64"/>
      <c r="R35" s="64"/>
      <c r="S35" s="63"/>
      <c r="T35" s="64"/>
      <c r="U35" s="64"/>
      <c r="V35" s="64"/>
      <c r="W35" s="63"/>
      <c r="X35" s="64"/>
      <c r="Y35" s="64"/>
      <c r="Z35" s="64"/>
      <c r="AA35" s="63"/>
    </row>
    <row r="36" spans="1:28" ht="20.100000000000001" customHeight="1">
      <c r="A36" s="52"/>
      <c r="B36" s="51"/>
      <c r="C36" s="64"/>
      <c r="D36" s="64"/>
      <c r="E36" s="63"/>
      <c r="F36" s="51"/>
      <c r="G36" s="64"/>
      <c r="H36" s="60"/>
      <c r="I36" s="62"/>
      <c r="J36" s="60"/>
      <c r="K36" s="64"/>
      <c r="L36" s="64"/>
      <c r="M36" s="63"/>
      <c r="N36" s="51"/>
      <c r="Q36" s="64"/>
      <c r="R36" s="64"/>
      <c r="S36" s="63"/>
      <c r="T36" s="64"/>
      <c r="U36" s="64"/>
      <c r="V36" s="64"/>
      <c r="W36" s="63"/>
      <c r="X36" s="64"/>
      <c r="Y36" s="64"/>
      <c r="Z36" s="64"/>
      <c r="AA36" s="63"/>
    </row>
    <row r="37" spans="1:28" ht="20.100000000000001" customHeight="1">
      <c r="A37" s="52" t="s">
        <v>80</v>
      </c>
      <c r="B37" s="51"/>
      <c r="C37" s="63">
        <v>2522740</v>
      </c>
      <c r="D37" s="64"/>
      <c r="E37" s="61">
        <f>ROUND(C37/$C$44*100,0)</f>
        <v>0</v>
      </c>
      <c r="F37" s="51"/>
      <c r="G37" s="64">
        <v>2478990</v>
      </c>
      <c r="H37" s="60"/>
      <c r="I37" s="60">
        <f>ROUND(G37/$G$44*100,0)</f>
        <v>0</v>
      </c>
      <c r="J37" s="60"/>
      <c r="K37" s="64">
        <v>2897894</v>
      </c>
      <c r="L37" s="64"/>
      <c r="M37" s="61">
        <f>ROUND(K37/$K$44*100,0)</f>
        <v>0</v>
      </c>
      <c r="N37" s="51"/>
      <c r="Q37" s="64"/>
      <c r="R37" s="64"/>
      <c r="S37" s="63"/>
      <c r="T37" s="64"/>
      <c r="U37" s="64"/>
      <c r="V37" s="64"/>
      <c r="W37" s="63"/>
      <c r="X37" s="64"/>
      <c r="Y37" s="64"/>
      <c r="Z37" s="64"/>
      <c r="AA37" s="63"/>
    </row>
    <row r="38" spans="1:28" ht="20.100000000000001" customHeight="1">
      <c r="A38" s="52"/>
      <c r="B38" s="51"/>
      <c r="C38" s="64"/>
      <c r="D38" s="64"/>
      <c r="E38" s="63"/>
      <c r="F38" s="51"/>
      <c r="G38" s="64"/>
      <c r="H38" s="60"/>
      <c r="I38" s="62"/>
      <c r="J38" s="60"/>
      <c r="K38" s="64"/>
      <c r="L38" s="64"/>
      <c r="M38" s="63"/>
      <c r="N38" s="51"/>
      <c r="Q38" s="64"/>
      <c r="R38" s="64"/>
      <c r="S38" s="63"/>
      <c r="T38" s="64"/>
      <c r="U38" s="64"/>
      <c r="V38" s="64"/>
      <c r="W38" s="63"/>
      <c r="X38" s="64"/>
      <c r="Y38" s="64"/>
      <c r="Z38" s="64"/>
      <c r="AA38" s="63"/>
    </row>
    <row r="39" spans="1:28" ht="20.100000000000001" customHeight="1">
      <c r="A39" s="52"/>
      <c r="B39" s="51"/>
      <c r="C39" s="64"/>
      <c r="D39" s="64"/>
      <c r="E39" s="63"/>
      <c r="F39" s="51"/>
      <c r="G39" s="64"/>
      <c r="H39" s="60"/>
      <c r="I39" s="62"/>
      <c r="J39" s="60"/>
      <c r="K39" s="64"/>
      <c r="L39" s="64"/>
      <c r="M39" s="63"/>
      <c r="N39" s="51"/>
      <c r="Q39" s="64"/>
      <c r="R39" s="64"/>
      <c r="S39" s="63"/>
      <c r="T39" s="64"/>
      <c r="U39" s="64"/>
      <c r="V39" s="64"/>
      <c r="W39" s="63"/>
      <c r="X39" s="64"/>
      <c r="Y39" s="64"/>
      <c r="Z39" s="64"/>
      <c r="AA39" s="63"/>
    </row>
    <row r="40" spans="1:28" ht="20.100000000000001" customHeight="1">
      <c r="C40" s="100"/>
      <c r="D40" s="64"/>
      <c r="E40" s="63"/>
      <c r="G40" s="64"/>
      <c r="H40" s="64"/>
      <c r="I40" s="63"/>
      <c r="J40" s="64"/>
      <c r="K40" s="64"/>
      <c r="L40" s="64"/>
      <c r="M40" s="63"/>
      <c r="N40" s="51"/>
      <c r="O40" s="52" t="s">
        <v>81</v>
      </c>
      <c r="P40" s="51"/>
      <c r="Q40" s="101">
        <v>-537355</v>
      </c>
      <c r="R40" s="60"/>
      <c r="S40" s="60">
        <f>ROUND(Q40/$Q$44*100,0)</f>
        <v>0</v>
      </c>
      <c r="T40" s="61"/>
      <c r="U40" s="101">
        <v>-489715</v>
      </c>
      <c r="V40" s="102"/>
      <c r="W40" s="60">
        <f>ROUND(U40/$U$44*100,0)</f>
        <v>0</v>
      </c>
      <c r="X40" s="60"/>
      <c r="Y40" s="101">
        <v>-431489</v>
      </c>
      <c r="Z40" s="102"/>
      <c r="AA40" s="60">
        <f>ROUND(Y40/$Y$44/100,0)</f>
        <v>0</v>
      </c>
      <c r="AB40" s="57"/>
    </row>
    <row r="41" spans="1:28" ht="20.100000000000001" customHeight="1">
      <c r="A41" s="52"/>
      <c r="B41" s="51"/>
      <c r="C41" s="67"/>
      <c r="D41" s="60"/>
      <c r="E41" s="61"/>
      <c r="F41" s="51"/>
      <c r="G41" s="60"/>
      <c r="H41" s="60"/>
      <c r="I41" s="62"/>
      <c r="J41" s="60"/>
      <c r="K41" s="67"/>
      <c r="L41" s="60"/>
      <c r="M41" s="61"/>
      <c r="Q41" s="64"/>
      <c r="R41" s="64"/>
      <c r="S41" s="63"/>
      <c r="T41" s="64"/>
      <c r="U41" s="64"/>
      <c r="V41" s="64"/>
      <c r="W41" s="63"/>
      <c r="X41" s="64"/>
      <c r="Y41" s="64"/>
      <c r="Z41" s="64"/>
      <c r="AA41" s="63"/>
    </row>
    <row r="42" spans="1:28" ht="20.100000000000001" customHeight="1">
      <c r="A42" s="50" t="s">
        <v>82</v>
      </c>
      <c r="B42" s="51"/>
      <c r="C42" s="65">
        <f>SUM(C25:C41)</f>
        <v>177487229</v>
      </c>
      <c r="D42" s="68"/>
      <c r="E42" s="65">
        <f>SUM(E25:E41)</f>
        <v>23</v>
      </c>
      <c r="F42" s="54"/>
      <c r="G42" s="65">
        <f>SUM(G25:G41)</f>
        <v>126822625</v>
      </c>
      <c r="H42" s="68"/>
      <c r="I42" s="65">
        <f>SUM(I25:I41)</f>
        <v>18</v>
      </c>
      <c r="J42" s="68"/>
      <c r="K42" s="65">
        <f>SUM(K25:K41)</f>
        <v>128064704</v>
      </c>
      <c r="L42" s="68"/>
      <c r="M42" s="65">
        <f>SUM(M25:M41)</f>
        <v>18</v>
      </c>
      <c r="N42" s="51"/>
      <c r="O42" s="50" t="s">
        <v>83</v>
      </c>
      <c r="P42" s="51"/>
      <c r="Q42" s="65">
        <f>SUM(Q26:Q41)</f>
        <v>646577159</v>
      </c>
      <c r="R42" s="68"/>
      <c r="S42" s="65">
        <f>SUM(S26:S41)</f>
        <v>84</v>
      </c>
      <c r="T42" s="66"/>
      <c r="U42" s="65">
        <f>SUM(U26:U41)</f>
        <v>633165326</v>
      </c>
      <c r="V42" s="68"/>
      <c r="W42" s="65">
        <f>SUM(W26:W41)</f>
        <v>90</v>
      </c>
      <c r="X42" s="68"/>
      <c r="Y42" s="65">
        <f>SUM(Y26:Y41)</f>
        <v>633426740</v>
      </c>
      <c r="Z42" s="68"/>
      <c r="AA42" s="65">
        <f>SUM(AA26:AA41)</f>
        <v>89</v>
      </c>
      <c r="AB42" s="51"/>
    </row>
    <row r="43" spans="1:28" ht="20.100000000000001" customHeight="1">
      <c r="C43" s="69"/>
      <c r="D43" s="69"/>
      <c r="E43" s="70"/>
      <c r="F43" s="58"/>
      <c r="G43" s="69"/>
      <c r="H43" s="69"/>
      <c r="I43" s="70"/>
      <c r="J43" s="69"/>
      <c r="K43" s="69"/>
      <c r="L43" s="69"/>
      <c r="M43" s="70"/>
      <c r="O43" s="52"/>
      <c r="P43" s="51"/>
      <c r="Q43" s="68"/>
      <c r="R43" s="68"/>
      <c r="S43" s="66"/>
      <c r="T43" s="68"/>
      <c r="U43" s="68"/>
      <c r="V43" s="68"/>
      <c r="W43" s="66"/>
      <c r="X43" s="68"/>
      <c r="Y43" s="68"/>
      <c r="Z43" s="68"/>
      <c r="AA43" s="62"/>
      <c r="AB43" s="51"/>
    </row>
    <row r="44" spans="1:28" ht="20.100000000000001" customHeight="1" thickBot="1">
      <c r="A44" s="50" t="s">
        <v>84</v>
      </c>
      <c r="B44" s="51"/>
      <c r="C44" s="96">
        <f>C20+C42</f>
        <v>773527149</v>
      </c>
      <c r="D44" s="71"/>
      <c r="E44" s="96">
        <f>E20+E42</f>
        <v>100</v>
      </c>
      <c r="F44" s="59"/>
      <c r="G44" s="96">
        <f>G20+G42</f>
        <v>706252077</v>
      </c>
      <c r="H44" s="71"/>
      <c r="I44" s="96">
        <f>I20+I42</f>
        <v>100</v>
      </c>
      <c r="J44" s="71"/>
      <c r="K44" s="96">
        <f>SUM(K20,K42)</f>
        <v>709130844</v>
      </c>
      <c r="L44" s="68"/>
      <c r="M44" s="96">
        <f>M20+M42</f>
        <v>100</v>
      </c>
      <c r="O44" s="50" t="s">
        <v>85</v>
      </c>
      <c r="P44" s="51"/>
      <c r="Q44" s="97">
        <f>SUM(Q42,Q22)</f>
        <v>773527149</v>
      </c>
      <c r="R44" s="68"/>
      <c r="S44" s="97">
        <f>SUM(S42,S22)</f>
        <v>100</v>
      </c>
      <c r="T44" s="66"/>
      <c r="U44" s="97">
        <f>SUM(U42,U22)</f>
        <v>706252077</v>
      </c>
      <c r="V44" s="68"/>
      <c r="W44" s="97">
        <f>SUM(W42,W22)</f>
        <v>100</v>
      </c>
      <c r="X44" s="68"/>
      <c r="Y44" s="97">
        <f>SUM(Y42,Y22)</f>
        <v>709130844</v>
      </c>
      <c r="Z44" s="68"/>
      <c r="AA44" s="97">
        <f>SUM(AA42,AA22)</f>
        <v>100</v>
      </c>
      <c r="AB44" s="51"/>
    </row>
    <row r="45" spans="1:28" ht="20.100000000000001" customHeight="1" thickTop="1"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8" ht="20.100000000000001" customHeight="1"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8" ht="20.100000000000001" customHeight="1"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8" ht="20.100000000000001" customHeight="1">
      <c r="X48" s="55"/>
      <c r="Y48" s="55"/>
    </row>
    <row r="49" spans="24:25" ht="20.100000000000001" customHeight="1">
      <c r="X49" s="55"/>
      <c r="Y49" s="55"/>
    </row>
    <row r="50" spans="24:25" ht="20.100000000000001" customHeight="1">
      <c r="X50" s="55"/>
      <c r="Y50" s="55"/>
    </row>
  </sheetData>
  <mergeCells count="9">
    <mergeCell ref="A1:AB1"/>
    <mergeCell ref="A2:AB2"/>
    <mergeCell ref="A3:AB3"/>
    <mergeCell ref="Q5:S5"/>
    <mergeCell ref="Y5:AA5"/>
    <mergeCell ref="C5:E5"/>
    <mergeCell ref="K5:M5"/>
    <mergeCell ref="G5:I5"/>
    <mergeCell ref="U5:W5"/>
  </mergeCells>
  <phoneticPr fontId="4" type="noConversion"/>
  <printOptions horizontalCentered="1"/>
  <pageMargins left="0.39370078740157483" right="0.39370078740157483" top="0.78740157480314965" bottom="0.78740157480314965" header="0.39370078740157483" footer="0.39370078740157483"/>
  <pageSetup paperSize="9"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tabColor rgb="FFFFFF66"/>
    <pageSetUpPr fitToPage="1"/>
  </sheetPr>
  <dimension ref="A1:AA40"/>
  <sheetViews>
    <sheetView zoomScale="90" zoomScaleNormal="90" workbookViewId="0">
      <selection activeCell="B33" sqref="B33"/>
    </sheetView>
  </sheetViews>
  <sheetFormatPr defaultColWidth="10.28515625" defaultRowHeight="18" customHeight="1"/>
  <cols>
    <col min="1" max="1" width="9.85546875" style="1" bestFit="1" customWidth="1"/>
    <col min="2" max="2" width="32.7109375" style="1" bestFit="1" customWidth="1"/>
    <col min="3" max="3" width="4.42578125" style="1" customWidth="1"/>
    <col min="4" max="4" width="14.7109375" style="1" hidden="1" customWidth="1"/>
    <col min="5" max="5" width="3.42578125" style="1" hidden="1" customWidth="1"/>
    <col min="6" max="6" width="7" style="1" hidden="1" customWidth="1"/>
    <col min="7" max="7" width="3.5703125" style="1" hidden="1" customWidth="1"/>
    <col min="8" max="8" width="14.7109375" style="1" hidden="1" customWidth="1"/>
    <col min="9" max="9" width="3.28515625" style="1" hidden="1" customWidth="1"/>
    <col min="10" max="10" width="7" style="1" hidden="1" customWidth="1"/>
    <col min="11" max="11" width="2.7109375" style="1" hidden="1" customWidth="1"/>
    <col min="12" max="12" width="15.28515625" style="1" hidden="1" customWidth="1"/>
    <col min="13" max="13" width="2.5703125" style="1" hidden="1" customWidth="1"/>
    <col min="14" max="14" width="10.28515625" style="1" hidden="1" customWidth="1"/>
    <col min="15" max="15" width="3.28515625" style="1" hidden="1" customWidth="1"/>
    <col min="16" max="16" width="13.7109375" style="1" hidden="1" customWidth="1"/>
    <col min="17" max="17" width="2.5703125" style="1" hidden="1" customWidth="1"/>
    <col min="18" max="18" width="10.28515625" style="1" hidden="1" customWidth="1"/>
    <col min="19" max="19" width="16" style="1" customWidth="1"/>
    <col min="20" max="20" width="2.5703125" style="1" customWidth="1"/>
    <col min="21" max="21" width="16" style="1" customWidth="1"/>
    <col min="22" max="22" width="3.28515625" style="1" customWidth="1"/>
    <col min="23" max="23" width="16.7109375" style="1" customWidth="1"/>
    <col min="24" max="24" width="2.5703125" style="1" customWidth="1"/>
    <col min="25" max="25" width="16.7109375" style="1" customWidth="1"/>
    <col min="26" max="26" width="15.28515625" style="1" bestFit="1" customWidth="1"/>
    <col min="27" max="16384" width="10.28515625" style="1"/>
  </cols>
  <sheetData>
    <row r="1" spans="1:27" ht="18" customHeight="1">
      <c r="B1" s="106" t="s">
        <v>2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7" ht="18" customHeight="1">
      <c r="B2" s="106" t="s">
        <v>33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7" ht="18" customHeight="1">
      <c r="B3" s="108" t="s">
        <v>3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7" ht="18" customHeight="1">
      <c r="B4" s="18"/>
    </row>
    <row r="5" spans="1:27" ht="18" customHeight="1" thickBot="1">
      <c r="B5" s="37"/>
      <c r="C5" s="2"/>
      <c r="D5" s="107" t="s">
        <v>11</v>
      </c>
      <c r="E5" s="107"/>
      <c r="F5" s="107"/>
      <c r="G5" s="2"/>
      <c r="H5" s="107" t="s">
        <v>34</v>
      </c>
      <c r="I5" s="107"/>
      <c r="J5" s="107"/>
      <c r="L5" s="107" t="s">
        <v>26</v>
      </c>
      <c r="M5" s="107"/>
      <c r="N5" s="107"/>
      <c r="O5" s="2"/>
      <c r="P5" s="107" t="s">
        <v>16</v>
      </c>
      <c r="Q5" s="107"/>
      <c r="R5" s="107"/>
      <c r="S5" s="107" t="s">
        <v>27</v>
      </c>
      <c r="T5" s="107"/>
      <c r="U5" s="107"/>
      <c r="V5" s="2"/>
      <c r="W5" s="107" t="s">
        <v>35</v>
      </c>
      <c r="X5" s="107"/>
      <c r="Y5" s="107"/>
    </row>
    <row r="6" spans="1:27" ht="18" customHeight="1" thickBot="1">
      <c r="B6" s="2"/>
      <c r="C6" s="2"/>
      <c r="D6" s="3" t="s">
        <v>0</v>
      </c>
      <c r="E6" s="19"/>
      <c r="F6" s="5" t="s">
        <v>1</v>
      </c>
      <c r="G6" s="4"/>
      <c r="H6" s="3" t="s">
        <v>0</v>
      </c>
      <c r="I6" s="19"/>
      <c r="J6" s="5" t="s">
        <v>1</v>
      </c>
      <c r="L6" s="40" t="s">
        <v>0</v>
      </c>
      <c r="M6" s="19"/>
      <c r="N6" s="5" t="s">
        <v>1</v>
      </c>
      <c r="O6" s="4"/>
      <c r="P6" s="40" t="s">
        <v>0</v>
      </c>
      <c r="Q6" s="19"/>
      <c r="R6" s="5" t="s">
        <v>1</v>
      </c>
      <c r="S6" s="5" t="s">
        <v>0</v>
      </c>
      <c r="T6" s="19"/>
      <c r="U6" s="5" t="s">
        <v>1</v>
      </c>
      <c r="V6" s="4"/>
      <c r="W6" s="73" t="s">
        <v>0</v>
      </c>
      <c r="X6" s="19"/>
      <c r="Y6" s="5" t="s">
        <v>1</v>
      </c>
    </row>
    <row r="7" spans="1:27" ht="18" customHeight="1">
      <c r="A7" s="1" t="s">
        <v>12</v>
      </c>
      <c r="B7" s="2" t="s">
        <v>4</v>
      </c>
      <c r="C7" s="2"/>
      <c r="D7" s="74">
        <v>105264039</v>
      </c>
      <c r="E7" s="2"/>
      <c r="F7" s="20">
        <f>ROUNDUP(D7*100/$D$7,0)</f>
        <v>100</v>
      </c>
      <c r="G7" s="2"/>
      <c r="H7" s="74">
        <v>119773318</v>
      </c>
      <c r="I7" s="2"/>
      <c r="J7" s="21">
        <f>ROUND(H7*100/$H$7,0)</f>
        <v>100</v>
      </c>
      <c r="L7" s="20">
        <f>S7-D7</f>
        <v>74439574</v>
      </c>
      <c r="M7" s="2"/>
      <c r="N7" s="20">
        <f>ROUNDUP(L7*100/$L$7,0)</f>
        <v>100</v>
      </c>
      <c r="O7" s="2"/>
      <c r="P7" s="20">
        <f>W7-H7</f>
        <v>63766767</v>
      </c>
      <c r="Q7" s="2"/>
      <c r="R7" s="20">
        <f>ROUNDDOWN(P7*100/$P$7,0)</f>
        <v>100</v>
      </c>
      <c r="S7" s="79">
        <v>179703613</v>
      </c>
      <c r="T7" s="80"/>
      <c r="U7" s="79">
        <v>100</v>
      </c>
      <c r="V7" s="80"/>
      <c r="W7" s="79">
        <v>183540085</v>
      </c>
      <c r="X7" s="80"/>
      <c r="Y7" s="79">
        <v>100</v>
      </c>
    </row>
    <row r="8" spans="1:27" ht="18" customHeight="1">
      <c r="A8" s="1" t="s">
        <v>15</v>
      </c>
      <c r="B8" s="2" t="s">
        <v>9</v>
      </c>
      <c r="C8" s="2"/>
      <c r="D8" s="74">
        <v>-96924690</v>
      </c>
      <c r="E8" s="22"/>
      <c r="F8" s="23">
        <f>ROUNDUP(D8*100/$D$7,0)</f>
        <v>-93</v>
      </c>
      <c r="G8" s="22"/>
      <c r="H8" s="74">
        <v>-104471201</v>
      </c>
      <c r="I8" s="22"/>
      <c r="J8" s="24">
        <f>ROUND(H8*100/$H$7,0)</f>
        <v>-87</v>
      </c>
      <c r="K8" s="25"/>
      <c r="L8" s="23">
        <f>S8-D8</f>
        <v>-65791343</v>
      </c>
      <c r="M8" s="22"/>
      <c r="N8" s="23">
        <f>ROUNDUP(L8*100/$L$7,0)</f>
        <v>-89</v>
      </c>
      <c r="O8" s="22"/>
      <c r="P8" s="23">
        <f>W8-H8</f>
        <v>-55229386</v>
      </c>
      <c r="Q8" s="22"/>
      <c r="R8" s="23">
        <f>ROUND(P8*100/$P$7,0)</f>
        <v>-87</v>
      </c>
      <c r="S8" s="78">
        <v>-162716033</v>
      </c>
      <c r="T8" s="91"/>
      <c r="U8" s="78">
        <f>ROUND(S8/$S$7*100,0)</f>
        <v>-91</v>
      </c>
      <c r="V8" s="80"/>
      <c r="W8" s="78">
        <v>-159700587</v>
      </c>
      <c r="X8" s="91"/>
      <c r="Y8" s="78">
        <f>ROUND(W8/$W$7*100,0)</f>
        <v>-87</v>
      </c>
    </row>
    <row r="9" spans="1:27" ht="18" customHeight="1">
      <c r="B9" s="36" t="s">
        <v>17</v>
      </c>
      <c r="C9" s="2"/>
      <c r="D9" s="24">
        <f>SUM(D7:D8)</f>
        <v>8339349</v>
      </c>
      <c r="E9" s="2"/>
      <c r="F9" s="24">
        <f>SUM(F7:F8)</f>
        <v>7</v>
      </c>
      <c r="G9" s="2"/>
      <c r="H9" s="11">
        <f>SUM(H7:H8)</f>
        <v>15302117</v>
      </c>
      <c r="I9" s="2"/>
      <c r="J9" s="23">
        <f>SUM(J7:J8)</f>
        <v>13</v>
      </c>
      <c r="L9" s="23">
        <f>SUM(L7:L8)</f>
        <v>8648231</v>
      </c>
      <c r="M9" s="2"/>
      <c r="N9" s="24">
        <f>SUM(N7:N8)</f>
        <v>11</v>
      </c>
      <c r="O9" s="2"/>
      <c r="P9" s="12">
        <f>SUM(P7:P8)</f>
        <v>8537381</v>
      </c>
      <c r="Q9" s="2"/>
      <c r="R9" s="24">
        <f>SUM(R7:R8)</f>
        <v>13</v>
      </c>
      <c r="S9" s="81">
        <f>SUM(S7:S8)</f>
        <v>16987580</v>
      </c>
      <c r="T9" s="82"/>
      <c r="U9" s="81">
        <f>SUM(U7:U8)</f>
        <v>9</v>
      </c>
      <c r="V9" s="82"/>
      <c r="W9" s="81">
        <f>SUM(W7:W8)</f>
        <v>23839498</v>
      </c>
      <c r="X9" s="82"/>
      <c r="Y9" s="81">
        <f>SUM(Y7:Y8)</f>
        <v>13</v>
      </c>
    </row>
    <row r="10" spans="1:27" ht="18" customHeight="1">
      <c r="B10" s="2"/>
      <c r="C10" s="2"/>
      <c r="D10" s="7"/>
      <c r="E10" s="2"/>
      <c r="F10" s="7"/>
      <c r="G10" s="2"/>
      <c r="H10" s="7"/>
      <c r="I10" s="2"/>
      <c r="J10" s="7"/>
      <c r="L10" s="7"/>
      <c r="M10" s="2"/>
      <c r="N10" s="7"/>
      <c r="O10" s="2"/>
      <c r="P10" s="7"/>
      <c r="Q10" s="2"/>
      <c r="R10" s="7"/>
      <c r="S10" s="83"/>
      <c r="T10" s="80"/>
      <c r="U10" s="79"/>
      <c r="V10" s="80"/>
      <c r="W10" s="83"/>
      <c r="X10" s="80"/>
      <c r="Y10" s="79"/>
    </row>
    <row r="11" spans="1:27" ht="18" customHeight="1">
      <c r="B11" s="36" t="s">
        <v>28</v>
      </c>
      <c r="C11" s="2"/>
      <c r="D11" s="7"/>
      <c r="E11" s="2"/>
      <c r="F11" s="7"/>
      <c r="G11" s="2"/>
      <c r="H11" s="7"/>
      <c r="I11" s="2"/>
      <c r="J11" s="7"/>
      <c r="L11" s="7"/>
      <c r="M11" s="2"/>
      <c r="N11" s="7"/>
      <c r="O11" s="2"/>
      <c r="P11" s="7"/>
      <c r="Q11" s="2"/>
      <c r="R11" s="7"/>
      <c r="S11" s="83"/>
      <c r="T11" s="80"/>
      <c r="U11" s="79"/>
      <c r="V11" s="80"/>
      <c r="W11" s="83"/>
      <c r="X11" s="80"/>
      <c r="Y11" s="79"/>
    </row>
    <row r="12" spans="1:27" ht="18" customHeight="1">
      <c r="A12" s="39" t="s">
        <v>23</v>
      </c>
      <c r="B12" s="2" t="s">
        <v>10</v>
      </c>
      <c r="C12" s="2"/>
      <c r="D12" s="74">
        <v>6805240</v>
      </c>
      <c r="E12" s="2"/>
      <c r="F12" s="20">
        <f>ROUNDUP(D12*100/$D$7,0)</f>
        <v>7</v>
      </c>
      <c r="G12" s="2"/>
      <c r="H12" s="74">
        <v>-756082</v>
      </c>
      <c r="I12" s="2"/>
      <c r="J12" s="21">
        <f>ROUND(H12*100/$H$7,0)</f>
        <v>-1</v>
      </c>
      <c r="L12" s="10">
        <f>S12-D12</f>
        <v>-3858801</v>
      </c>
      <c r="M12" s="2"/>
      <c r="N12" s="20">
        <f>ROUNDUP(L12*100/$L$7,0)</f>
        <v>-6</v>
      </c>
      <c r="O12" s="2"/>
      <c r="P12" s="20">
        <f>W12-H12</f>
        <v>2981624</v>
      </c>
      <c r="Q12" s="2"/>
      <c r="R12" s="20">
        <f t="shared" ref="R12:R13" si="0">ROUNDDOWN(P12*100/$P$7,0)</f>
        <v>4</v>
      </c>
      <c r="S12" s="84">
        <v>2946439</v>
      </c>
      <c r="T12" s="80"/>
      <c r="U12" s="79">
        <f t="shared" ref="U12:U13" si="1">ROUND(S12/$S$7*100,0)</f>
        <v>2</v>
      </c>
      <c r="V12" s="80"/>
      <c r="W12" s="85">
        <v>2225542</v>
      </c>
      <c r="X12" s="80"/>
      <c r="Y12" s="79">
        <f t="shared" ref="Y12:Y13" si="2">ROUND(W12/$W$7*100,0)</f>
        <v>1</v>
      </c>
      <c r="AA12" s="10"/>
    </row>
    <row r="13" spans="1:27" ht="18" customHeight="1">
      <c r="A13" s="39" t="s">
        <v>23</v>
      </c>
      <c r="B13" s="2" t="s">
        <v>29</v>
      </c>
      <c r="C13" s="2"/>
      <c r="D13" s="74">
        <v>-576555</v>
      </c>
      <c r="E13" s="2"/>
      <c r="F13" s="23">
        <f>ROUNDUP(D13*100/$D$7,0)</f>
        <v>-1</v>
      </c>
      <c r="G13" s="2"/>
      <c r="H13" s="74">
        <v>0</v>
      </c>
      <c r="I13" s="2"/>
      <c r="J13" s="24">
        <f>ROUND(H13*100/$H$7,0)</f>
        <v>0</v>
      </c>
      <c r="L13" s="23">
        <f>S13-D13</f>
        <v>4441316</v>
      </c>
      <c r="M13" s="2"/>
      <c r="N13" s="20">
        <f>ROUNDUP(L13*100/$L$7,0)</f>
        <v>6</v>
      </c>
      <c r="O13" s="2"/>
      <c r="P13" s="23">
        <f>W13-H13</f>
        <v>-3681332</v>
      </c>
      <c r="Q13" s="2"/>
      <c r="R13" s="20">
        <f t="shared" si="0"/>
        <v>-5</v>
      </c>
      <c r="S13" s="84">
        <v>3864761</v>
      </c>
      <c r="T13" s="80"/>
      <c r="U13" s="79">
        <f t="shared" si="1"/>
        <v>2</v>
      </c>
      <c r="V13" s="80"/>
      <c r="W13" s="92">
        <v>-3681332</v>
      </c>
      <c r="X13" s="91"/>
      <c r="Y13" s="78">
        <f t="shared" si="2"/>
        <v>-2</v>
      </c>
    </row>
    <row r="14" spans="1:27" ht="18" customHeight="1">
      <c r="B14" s="36" t="s">
        <v>18</v>
      </c>
      <c r="C14" s="2"/>
      <c r="D14" s="11">
        <f>SUM(D12:D13)</f>
        <v>6228685</v>
      </c>
      <c r="E14" s="2"/>
      <c r="F14" s="27">
        <f>SUM(F12:F13)</f>
        <v>6</v>
      </c>
      <c r="G14" s="2"/>
      <c r="H14" s="12">
        <f>SUM(H12:H13)</f>
        <v>-756082</v>
      </c>
      <c r="I14" s="2"/>
      <c r="J14" s="27">
        <f>SUM(J12:J13)</f>
        <v>-1</v>
      </c>
      <c r="L14" s="15">
        <f>SUM(L12:L13)</f>
        <v>582515</v>
      </c>
      <c r="M14" s="2"/>
      <c r="N14" s="27">
        <f>SUM(N12:N13)</f>
        <v>0</v>
      </c>
      <c r="O14" s="2"/>
      <c r="P14" s="15">
        <f>SUM(P12:P13)</f>
        <v>-699708</v>
      </c>
      <c r="Q14" s="2"/>
      <c r="R14" s="27">
        <f>SUM(R12:R13)</f>
        <v>-1</v>
      </c>
      <c r="S14" s="81">
        <f>SUM(S12:S13)</f>
        <v>6811200</v>
      </c>
      <c r="T14" s="82"/>
      <c r="U14" s="81">
        <f>SUM(U12:U13)</f>
        <v>4</v>
      </c>
      <c r="V14" s="82"/>
      <c r="W14" s="93">
        <f>SUM(W12:W13)</f>
        <v>-1455790</v>
      </c>
      <c r="X14" s="94"/>
      <c r="Y14" s="93">
        <f>SUM(Y12:Y13)</f>
        <v>-1</v>
      </c>
    </row>
    <row r="15" spans="1:27" ht="18" customHeight="1">
      <c r="B15" s="2"/>
      <c r="C15" s="2"/>
      <c r="D15" s="7"/>
      <c r="E15" s="2"/>
      <c r="F15" s="7"/>
      <c r="G15" s="2"/>
      <c r="H15" s="7"/>
      <c r="I15" s="2"/>
      <c r="J15" s="7"/>
      <c r="L15" s="7"/>
      <c r="M15" s="2"/>
      <c r="N15" s="7"/>
      <c r="O15" s="2"/>
      <c r="P15" s="7"/>
      <c r="Q15" s="2"/>
      <c r="R15" s="7"/>
      <c r="S15" s="83"/>
      <c r="T15" s="80"/>
      <c r="U15" s="79"/>
      <c r="V15" s="80"/>
      <c r="W15" s="83"/>
      <c r="X15" s="80"/>
      <c r="Y15" s="79"/>
    </row>
    <row r="16" spans="1:27" ht="18" customHeight="1">
      <c r="B16" s="36" t="s">
        <v>19</v>
      </c>
      <c r="C16" s="2"/>
      <c r="D16" s="9">
        <f>SUM(D9,D14)</f>
        <v>14568034</v>
      </c>
      <c r="E16" s="2"/>
      <c r="F16" s="26">
        <f>F9+F14</f>
        <v>13</v>
      </c>
      <c r="G16" s="2"/>
      <c r="H16" s="10">
        <f>SUM(H9,H14)</f>
        <v>14546035</v>
      </c>
      <c r="I16" s="2"/>
      <c r="J16" s="7">
        <f>ROUND(H16*100/H7,0)</f>
        <v>12</v>
      </c>
      <c r="L16" s="9">
        <f>SUM(L9,L14)</f>
        <v>9230746</v>
      </c>
      <c r="M16" s="2"/>
      <c r="N16" s="14">
        <f>N9+N14</f>
        <v>11</v>
      </c>
      <c r="O16" s="2"/>
      <c r="P16" s="9">
        <f>SUM(P9,P14)</f>
        <v>7837673</v>
      </c>
      <c r="Q16" s="2"/>
      <c r="R16" s="26">
        <f>R9+R14</f>
        <v>12</v>
      </c>
      <c r="S16" s="86">
        <f>SUM(S9,S14)</f>
        <v>23798780</v>
      </c>
      <c r="T16" s="82"/>
      <c r="U16" s="79">
        <f>ROUND(S16/$S$7*100,0)</f>
        <v>13</v>
      </c>
      <c r="V16" s="82"/>
      <c r="W16" s="86">
        <f>SUM(W9,W14)</f>
        <v>22383708</v>
      </c>
      <c r="X16" s="82"/>
      <c r="Y16" s="79">
        <f>ROUND(W16/$W$7*100,0)</f>
        <v>12</v>
      </c>
    </row>
    <row r="17" spans="1:27" ht="18" customHeight="1">
      <c r="B17" s="2"/>
      <c r="C17" s="2"/>
      <c r="D17" s="7"/>
      <c r="E17" s="2"/>
      <c r="F17" s="7"/>
      <c r="G17" s="2"/>
      <c r="H17" s="7"/>
      <c r="I17" s="2"/>
      <c r="J17" s="7"/>
      <c r="L17" s="7"/>
      <c r="M17" s="2"/>
      <c r="N17" s="7"/>
      <c r="O17" s="2"/>
      <c r="P17" s="8"/>
      <c r="Q17" s="2"/>
      <c r="R17" s="7"/>
      <c r="S17" s="83"/>
      <c r="T17" s="80"/>
      <c r="U17" s="79"/>
      <c r="V17" s="80"/>
      <c r="W17" s="83"/>
      <c r="X17" s="80"/>
      <c r="Y17" s="79"/>
      <c r="AA17" s="10"/>
    </row>
    <row r="18" spans="1:27" ht="18" customHeight="1">
      <c r="A18" s="1" t="s">
        <v>13</v>
      </c>
      <c r="B18" s="2" t="s">
        <v>30</v>
      </c>
      <c r="C18" s="2"/>
      <c r="D18" s="74">
        <v>-1973178</v>
      </c>
      <c r="E18" s="2"/>
      <c r="F18" s="23">
        <f>ROUNDDOWN(D18*100/$D$7,0)</f>
        <v>-1</v>
      </c>
      <c r="G18" s="2"/>
      <c r="H18" s="74">
        <v>-2912833</v>
      </c>
      <c r="I18" s="2"/>
      <c r="J18" s="21">
        <f>ROUND(H18*100/$H$7,0)</f>
        <v>-2</v>
      </c>
      <c r="L18" s="23">
        <f>S18-D18</f>
        <v>4375682</v>
      </c>
      <c r="M18" s="2"/>
      <c r="N18" s="23">
        <f>ROUND(L18*100/$L$7,0)</f>
        <v>6</v>
      </c>
      <c r="O18" s="2"/>
      <c r="P18" s="23">
        <f>W18-H18</f>
        <v>-1236312</v>
      </c>
      <c r="Q18" s="2"/>
      <c r="R18" s="23">
        <f>ROUND(P18*100/P7,0)</f>
        <v>-2</v>
      </c>
      <c r="S18" s="87">
        <v>2402504</v>
      </c>
      <c r="T18" s="80"/>
      <c r="U18" s="87">
        <f>ROUND(S18/$S$7*100,0)</f>
        <v>1</v>
      </c>
      <c r="V18" s="80"/>
      <c r="W18" s="95">
        <v>-4149145</v>
      </c>
      <c r="X18" s="91"/>
      <c r="Y18" s="95">
        <f>ROUND(W18/$W$7*100,0)</f>
        <v>-2</v>
      </c>
    </row>
    <row r="19" spans="1:27" ht="18" customHeight="1">
      <c r="B19" s="2"/>
      <c r="C19" s="2"/>
      <c r="D19" s="7"/>
      <c r="E19" s="2"/>
      <c r="F19" s="7"/>
      <c r="G19" s="2"/>
      <c r="H19" s="7"/>
      <c r="I19" s="2"/>
      <c r="J19" s="7"/>
      <c r="L19" s="7"/>
      <c r="M19" s="2"/>
      <c r="N19" s="7"/>
      <c r="O19" s="2"/>
      <c r="P19" s="7"/>
      <c r="Q19" s="2"/>
      <c r="R19" s="7"/>
      <c r="S19" s="83"/>
      <c r="T19" s="80"/>
      <c r="U19" s="79"/>
      <c r="V19" s="80"/>
      <c r="W19" s="83"/>
      <c r="X19" s="80"/>
      <c r="Y19" s="79"/>
    </row>
    <row r="20" spans="1:27" ht="18" customHeight="1">
      <c r="B20" s="36" t="s">
        <v>31</v>
      </c>
      <c r="C20" s="2"/>
      <c r="D20" s="28">
        <f>SUM(D16:D19)</f>
        <v>12594856</v>
      </c>
      <c r="E20" s="2"/>
      <c r="F20" s="24">
        <f>ROUND(D20*100/$D$7,0)</f>
        <v>12</v>
      </c>
      <c r="G20" s="2"/>
      <c r="H20" s="28">
        <f>SUM(H16:H19)</f>
        <v>11633202</v>
      </c>
      <c r="I20" s="2"/>
      <c r="J20" s="24">
        <f>ROUND(H20*100/$H$7,0)</f>
        <v>10</v>
      </c>
      <c r="L20" s="11">
        <f>SUM(L16:L19)</f>
        <v>13606428</v>
      </c>
      <c r="M20" s="2"/>
      <c r="N20" s="23">
        <f>ROUND(L20*100/$L$7,0)</f>
        <v>18</v>
      </c>
      <c r="O20" s="2"/>
      <c r="P20" s="11">
        <f>SUM(P16:P19)</f>
        <v>6601361</v>
      </c>
      <c r="Q20" s="2"/>
      <c r="R20" s="29">
        <f>SUM(R16:R18)</f>
        <v>10</v>
      </c>
      <c r="S20" s="81">
        <f>SUM(S16:S19)</f>
        <v>26201284</v>
      </c>
      <c r="T20" s="82"/>
      <c r="U20" s="81">
        <f>SUM(U16:U19)</f>
        <v>14</v>
      </c>
      <c r="V20" s="82"/>
      <c r="W20" s="81">
        <f>SUM(W16:W19)</f>
        <v>18234563</v>
      </c>
      <c r="X20" s="82"/>
      <c r="Y20" s="81">
        <f>SUM(Y16:Y19)</f>
        <v>10</v>
      </c>
    </row>
    <row r="21" spans="1:27" ht="18" customHeight="1">
      <c r="B21" s="2"/>
      <c r="C21" s="2"/>
      <c r="D21" s="30"/>
      <c r="E21" s="2"/>
      <c r="F21" s="8"/>
      <c r="G21" s="2"/>
      <c r="H21" s="30"/>
      <c r="I21" s="2"/>
      <c r="J21" s="8"/>
      <c r="L21" s="30"/>
      <c r="M21" s="2"/>
      <c r="N21" s="8"/>
      <c r="O21" s="2"/>
      <c r="P21" s="30"/>
      <c r="Q21" s="2"/>
      <c r="R21" s="31"/>
      <c r="S21" s="79"/>
      <c r="T21" s="80"/>
      <c r="U21" s="79"/>
      <c r="V21" s="80"/>
      <c r="W21" s="79"/>
      <c r="X21" s="80"/>
      <c r="Y21" s="79"/>
    </row>
    <row r="22" spans="1:27" ht="18" customHeight="1">
      <c r="B22" s="36" t="s">
        <v>36</v>
      </c>
      <c r="C22" s="2"/>
      <c r="D22" s="30"/>
      <c r="E22" s="2"/>
      <c r="F22" s="8"/>
      <c r="G22" s="2"/>
      <c r="H22" s="30"/>
      <c r="I22" s="2"/>
      <c r="J22" s="8"/>
      <c r="L22" s="30"/>
      <c r="M22" s="2"/>
      <c r="N22" s="8"/>
      <c r="O22" s="2"/>
      <c r="P22" s="30"/>
      <c r="Q22" s="2"/>
      <c r="R22" s="31"/>
      <c r="S22" s="79"/>
      <c r="T22" s="80"/>
      <c r="U22" s="79"/>
      <c r="V22" s="80"/>
      <c r="W22" s="79"/>
      <c r="X22" s="80"/>
      <c r="Y22" s="79"/>
    </row>
    <row r="23" spans="1:27" ht="18" customHeight="1">
      <c r="B23" s="75" t="s">
        <v>21</v>
      </c>
      <c r="C23" s="2"/>
      <c r="D23" s="30"/>
      <c r="E23" s="2"/>
      <c r="F23" s="8"/>
      <c r="G23" s="2"/>
      <c r="H23" s="30"/>
      <c r="I23" s="2"/>
      <c r="J23" s="8"/>
      <c r="L23" s="30"/>
      <c r="M23" s="2"/>
      <c r="N23" s="8"/>
      <c r="O23" s="2"/>
      <c r="P23" s="30"/>
      <c r="Q23" s="2"/>
      <c r="R23" s="31"/>
      <c r="S23" s="79"/>
      <c r="T23" s="80"/>
      <c r="U23" s="79"/>
      <c r="V23" s="80"/>
      <c r="W23" s="79"/>
      <c r="X23" s="80"/>
      <c r="Y23" s="79"/>
    </row>
    <row r="24" spans="1:27" ht="18" customHeight="1">
      <c r="A24" s="1" t="s">
        <v>25</v>
      </c>
      <c r="B24" s="76" t="s">
        <v>5</v>
      </c>
      <c r="C24" s="2"/>
      <c r="D24" s="30"/>
      <c r="E24" s="2"/>
      <c r="F24" s="8"/>
      <c r="G24" s="2"/>
      <c r="H24" s="30"/>
      <c r="I24" s="2"/>
      <c r="J24" s="8"/>
      <c r="L24" s="30"/>
      <c r="M24" s="2"/>
      <c r="N24" s="8"/>
      <c r="O24" s="2"/>
      <c r="P24" s="30"/>
      <c r="Q24" s="2"/>
      <c r="R24" s="31"/>
      <c r="S24" s="79">
        <v>0</v>
      </c>
      <c r="T24" s="80"/>
      <c r="U24" s="79">
        <f>ROUND(S24/$S$7*100,0)</f>
        <v>0</v>
      </c>
      <c r="V24" s="88"/>
      <c r="W24" s="79">
        <v>0</v>
      </c>
      <c r="X24" s="88"/>
      <c r="Y24" s="79">
        <f t="shared" ref="Y24:Y26" si="3">ROUND(W24/$W$7*100,0)</f>
        <v>0</v>
      </c>
    </row>
    <row r="25" spans="1:27" ht="35.1" customHeight="1">
      <c r="A25" s="6">
        <v>3412</v>
      </c>
      <c r="B25" s="76" t="s">
        <v>24</v>
      </c>
      <c r="C25" s="2"/>
      <c r="D25" s="30"/>
      <c r="E25" s="2"/>
      <c r="F25" s="8"/>
      <c r="G25" s="2"/>
      <c r="H25" s="30"/>
      <c r="I25" s="2"/>
      <c r="J25" s="8"/>
      <c r="L25" s="30"/>
      <c r="M25" s="2"/>
      <c r="N25" s="8"/>
      <c r="O25" s="2"/>
      <c r="P25" s="30"/>
      <c r="Q25" s="2"/>
      <c r="R25" s="31"/>
      <c r="S25" s="78">
        <v>-47640</v>
      </c>
      <c r="T25" s="80"/>
      <c r="U25" s="79">
        <f>ROUND(S25/$S$7*100,0)</f>
        <v>0</v>
      </c>
      <c r="V25" s="88"/>
      <c r="W25" s="79">
        <v>3408105</v>
      </c>
      <c r="X25" s="88"/>
      <c r="Y25" s="79">
        <f t="shared" si="3"/>
        <v>2</v>
      </c>
    </row>
    <row r="26" spans="1:27" ht="18" customHeight="1">
      <c r="A26" s="1" t="s">
        <v>14</v>
      </c>
      <c r="B26" s="77" t="s">
        <v>6</v>
      </c>
      <c r="C26" s="2"/>
      <c r="D26" s="30"/>
      <c r="E26" s="2"/>
      <c r="F26" s="8"/>
      <c r="G26" s="2"/>
      <c r="H26" s="30"/>
      <c r="I26" s="2"/>
      <c r="J26" s="8"/>
      <c r="L26" s="30"/>
      <c r="M26" s="2"/>
      <c r="N26" s="8"/>
      <c r="O26" s="2"/>
      <c r="P26" s="30"/>
      <c r="Q26" s="2"/>
      <c r="R26" s="31"/>
      <c r="S26" s="79">
        <v>0</v>
      </c>
      <c r="T26" s="80"/>
      <c r="U26" s="79">
        <f>ROUND(S26/$S$7*100,0)</f>
        <v>0</v>
      </c>
      <c r="V26" s="88"/>
      <c r="W26" s="79">
        <v>38538</v>
      </c>
      <c r="X26" s="88"/>
      <c r="Y26" s="79">
        <f t="shared" si="3"/>
        <v>0</v>
      </c>
    </row>
    <row r="27" spans="1:27" ht="18" customHeight="1">
      <c r="C27" s="2"/>
      <c r="D27" s="30"/>
      <c r="E27" s="2"/>
      <c r="F27" s="8"/>
      <c r="G27" s="2"/>
      <c r="H27" s="30"/>
      <c r="I27" s="2"/>
      <c r="J27" s="8"/>
      <c r="L27" s="30"/>
      <c r="M27" s="2"/>
      <c r="N27" s="8"/>
      <c r="O27" s="2"/>
      <c r="P27" s="30"/>
      <c r="Q27" s="2"/>
      <c r="R27" s="31"/>
      <c r="S27" s="79"/>
      <c r="T27" s="80"/>
      <c r="U27" s="79"/>
      <c r="V27" s="80"/>
      <c r="W27" s="79"/>
      <c r="X27" s="80"/>
      <c r="Y27" s="79"/>
    </row>
    <row r="28" spans="1:27" ht="18" customHeight="1">
      <c r="B28" s="75" t="s">
        <v>22</v>
      </c>
      <c r="C28" s="2"/>
      <c r="D28" s="30"/>
      <c r="E28" s="2"/>
      <c r="F28" s="8"/>
      <c r="G28" s="2"/>
      <c r="H28" s="30"/>
      <c r="I28" s="2"/>
      <c r="J28" s="8"/>
      <c r="L28" s="30"/>
      <c r="M28" s="2"/>
      <c r="N28" s="8"/>
      <c r="O28" s="2"/>
      <c r="P28" s="30"/>
      <c r="Q28" s="2"/>
      <c r="R28" s="31"/>
      <c r="S28" s="79"/>
      <c r="T28" s="80"/>
      <c r="U28" s="79"/>
      <c r="V28" s="80"/>
      <c r="W28" s="79"/>
      <c r="X28" s="79"/>
      <c r="Y28" s="79"/>
      <c r="Z28" s="21"/>
    </row>
    <row r="29" spans="1:27" ht="18" customHeight="1">
      <c r="B29" s="6"/>
      <c r="C29" s="2"/>
      <c r="D29" s="28"/>
      <c r="E29" s="2"/>
      <c r="F29" s="23"/>
      <c r="G29" s="2"/>
      <c r="H29" s="23"/>
      <c r="I29" s="2"/>
      <c r="J29" s="23"/>
      <c r="L29" s="23"/>
      <c r="M29" s="2"/>
      <c r="N29" s="32"/>
      <c r="O29" s="2"/>
      <c r="P29" s="23"/>
      <c r="Q29" s="2"/>
      <c r="R29" s="23"/>
      <c r="S29" s="79"/>
      <c r="T29" s="79"/>
      <c r="U29" s="79"/>
      <c r="V29" s="80"/>
      <c r="W29" s="79"/>
      <c r="X29" s="79"/>
      <c r="Y29" s="79"/>
      <c r="Z29" s="21"/>
    </row>
    <row r="30" spans="1:27" ht="18" customHeight="1">
      <c r="B30" s="2"/>
      <c r="C30" s="2"/>
      <c r="D30" s="30"/>
      <c r="E30" s="2"/>
      <c r="F30" s="8"/>
      <c r="G30" s="2"/>
      <c r="H30" s="30"/>
      <c r="I30" s="2"/>
      <c r="J30" s="8"/>
      <c r="L30" s="30"/>
      <c r="M30" s="2"/>
      <c r="N30" s="8"/>
      <c r="O30" s="2"/>
      <c r="P30" s="30"/>
      <c r="Q30" s="2"/>
      <c r="R30" s="31"/>
      <c r="S30" s="79"/>
      <c r="T30" s="79"/>
      <c r="U30" s="79"/>
      <c r="V30" s="80"/>
      <c r="W30" s="79"/>
      <c r="X30" s="79"/>
      <c r="Y30" s="79"/>
      <c r="Z30" s="21"/>
    </row>
    <row r="31" spans="1:27" ht="18" customHeight="1">
      <c r="B31" s="36" t="s">
        <v>32</v>
      </c>
      <c r="C31" s="2"/>
      <c r="D31" s="30"/>
      <c r="E31" s="2"/>
      <c r="F31" s="8"/>
      <c r="G31" s="2"/>
      <c r="H31" s="30"/>
      <c r="I31" s="2"/>
      <c r="J31" s="8"/>
      <c r="L31" s="30"/>
      <c r="M31" s="2"/>
      <c r="N31" s="8"/>
      <c r="O31" s="2"/>
      <c r="P31" s="30"/>
      <c r="Q31" s="2"/>
      <c r="R31" s="31"/>
      <c r="S31" s="93">
        <f>SUM(S24:S30)</f>
        <v>-47640</v>
      </c>
      <c r="T31" s="89"/>
      <c r="U31" s="81">
        <f>SUM(U24:U30)</f>
        <v>0</v>
      </c>
      <c r="V31" s="82"/>
      <c r="W31" s="81">
        <f>SUM(W24:W30)</f>
        <v>3446643</v>
      </c>
      <c r="X31" s="79"/>
      <c r="Y31" s="81">
        <f>SUM(Y24:Y30)</f>
        <v>2</v>
      </c>
      <c r="Z31" s="21"/>
    </row>
    <row r="32" spans="1:27" ht="18" customHeight="1">
      <c r="B32" s="2"/>
      <c r="C32" s="2"/>
      <c r="D32" s="30"/>
      <c r="E32" s="2"/>
      <c r="F32" s="8"/>
      <c r="G32" s="2"/>
      <c r="H32" s="30"/>
      <c r="I32" s="2"/>
      <c r="J32" s="8"/>
      <c r="L32" s="30"/>
      <c r="M32" s="2"/>
      <c r="N32" s="8"/>
      <c r="O32" s="2"/>
      <c r="P32" s="30"/>
      <c r="Q32" s="2"/>
      <c r="R32" s="31"/>
      <c r="S32" s="79"/>
      <c r="T32" s="80"/>
      <c r="U32" s="79"/>
      <c r="V32" s="80"/>
      <c r="W32" s="79"/>
      <c r="X32" s="80"/>
      <c r="Y32" s="79"/>
    </row>
    <row r="33" spans="2:25" ht="18" customHeight="1" thickBot="1">
      <c r="B33" s="36" t="s">
        <v>37</v>
      </c>
      <c r="C33" s="2"/>
      <c r="D33" s="17">
        <f>D20+D29</f>
        <v>12594856</v>
      </c>
      <c r="E33" s="2"/>
      <c r="F33" s="16">
        <f>ROUNDUP(D33*100/$D$7,0)</f>
        <v>12</v>
      </c>
      <c r="G33" s="2"/>
      <c r="H33" s="17">
        <f>H20+H29</f>
        <v>11633202</v>
      </c>
      <c r="I33" s="2"/>
      <c r="J33" s="16">
        <f>ROUNDUP(H33*100/$H$7,0)</f>
        <v>10</v>
      </c>
      <c r="L33" s="17">
        <f>L20+L29</f>
        <v>13606428</v>
      </c>
      <c r="M33" s="2"/>
      <c r="N33" s="16">
        <f>ROUND(L33*100/$L$7,0)</f>
        <v>18</v>
      </c>
      <c r="O33" s="2"/>
      <c r="P33" s="17">
        <f>P20+P29</f>
        <v>6601361</v>
      </c>
      <c r="Q33" s="2"/>
      <c r="R33" s="33">
        <f>ROUND(P33*100/$P$7,0)</f>
        <v>10</v>
      </c>
      <c r="S33" s="90">
        <f>S20+S31</f>
        <v>26153644</v>
      </c>
      <c r="T33" s="82"/>
      <c r="U33" s="90">
        <f>U20+U31</f>
        <v>14</v>
      </c>
      <c r="V33" s="82"/>
      <c r="W33" s="90">
        <f>W20+W31</f>
        <v>21681206</v>
      </c>
      <c r="X33" s="80"/>
      <c r="Y33" s="90">
        <f>Y20+Y31</f>
        <v>12</v>
      </c>
    </row>
    <row r="34" spans="2:25" ht="18" customHeight="1" thickTop="1">
      <c r="B34" s="18"/>
    </row>
    <row r="35" spans="2:25" ht="18" customHeight="1" thickBot="1">
      <c r="B35" s="2"/>
      <c r="C35" s="2"/>
      <c r="D35" s="107" t="str">
        <f>D5</f>
        <v>105年1月1日至6月30日</v>
      </c>
      <c r="E35" s="107"/>
      <c r="F35" s="107"/>
      <c r="G35" s="2"/>
      <c r="H35" s="107" t="str">
        <f>FiscalPeriod1C</f>
        <v>104年1月1日至6月30日</v>
      </c>
      <c r="I35" s="107"/>
      <c r="J35" s="107"/>
      <c r="L35" s="107" t="str">
        <f>L5</f>
        <v>105年7月1日至9月30日</v>
      </c>
      <c r="M35" s="107"/>
      <c r="N35" s="107"/>
      <c r="O35" s="2"/>
      <c r="P35" s="107" t="str">
        <f>P5</f>
        <v>104年7月1日至9月30日</v>
      </c>
      <c r="Q35" s="107"/>
      <c r="R35" s="107"/>
      <c r="S35" s="107" t="str">
        <f>S5</f>
        <v>108年1月1日至9月30日</v>
      </c>
      <c r="T35" s="107"/>
      <c r="U35" s="107"/>
      <c r="V35" s="2"/>
      <c r="W35" s="107" t="str">
        <f>W5</f>
        <v>107年1月1日至9月30日</v>
      </c>
      <c r="X35" s="107"/>
      <c r="Y35" s="107"/>
    </row>
    <row r="36" spans="2:25" ht="18" customHeight="1" thickBot="1">
      <c r="B36" s="2"/>
      <c r="C36" s="2"/>
      <c r="D36" s="40" t="s">
        <v>7</v>
      </c>
      <c r="E36" s="2"/>
      <c r="F36" s="40" t="s">
        <v>8</v>
      </c>
      <c r="G36" s="2"/>
      <c r="H36" s="40" t="s">
        <v>7</v>
      </c>
      <c r="I36" s="2"/>
      <c r="J36" s="40" t="s">
        <v>8</v>
      </c>
      <c r="L36" s="40" t="s">
        <v>7</v>
      </c>
      <c r="M36" s="2"/>
      <c r="N36" s="40" t="s">
        <v>8</v>
      </c>
      <c r="O36" s="2"/>
      <c r="P36" s="40" t="s">
        <v>7</v>
      </c>
      <c r="Q36" s="2"/>
      <c r="R36" s="40" t="s">
        <v>8</v>
      </c>
      <c r="S36" s="40" t="s">
        <v>7</v>
      </c>
      <c r="T36" s="2"/>
      <c r="U36" s="40" t="s">
        <v>8</v>
      </c>
      <c r="V36" s="2"/>
      <c r="W36" s="40" t="s">
        <v>7</v>
      </c>
      <c r="X36" s="2"/>
      <c r="Y36" s="40" t="s">
        <v>8</v>
      </c>
    </row>
    <row r="37" spans="2:25" ht="18" customHeight="1" thickBot="1">
      <c r="B37" s="36" t="s">
        <v>20</v>
      </c>
      <c r="C37" s="2"/>
      <c r="D37" s="34">
        <v>0.22</v>
      </c>
      <c r="E37" s="2"/>
      <c r="F37" s="34">
        <v>0.19</v>
      </c>
      <c r="G37" s="2"/>
      <c r="H37" s="34">
        <v>0.4</v>
      </c>
      <c r="I37" s="2"/>
      <c r="J37" s="34">
        <v>0.34</v>
      </c>
      <c r="L37" s="34">
        <f>L16/'108Q3資產負債表-查核'!Q26*10</f>
        <v>0.23076864999999999</v>
      </c>
      <c r="M37" s="2"/>
      <c r="N37" s="34">
        <f>L20/'108Q3資產負債表-查核'!Q26*10</f>
        <v>0.34016070000000004</v>
      </c>
      <c r="O37" s="2"/>
      <c r="P37" s="34" t="e">
        <f>P16/'108Q3資產負債表-查核'!#REF!*10</f>
        <v>#REF!</v>
      </c>
      <c r="Q37" s="2"/>
      <c r="R37" s="34" t="e">
        <f>P20/'108Q3資產負債表-查核'!#REF!*10</f>
        <v>#REF!</v>
      </c>
      <c r="S37" s="38">
        <f>S16/'108Q3資產負債表-查核'!Q26*10</f>
        <v>0.59496950000000004</v>
      </c>
      <c r="T37" s="4"/>
      <c r="U37" s="38">
        <f>S20/'108Q3資產負債表-查核'!Q26*10</f>
        <v>0.65503210000000012</v>
      </c>
      <c r="V37" s="4"/>
      <c r="W37" s="38">
        <f>W16/'108Q3資產負債表-查核'!Y26*10</f>
        <v>0.55959269999999994</v>
      </c>
      <c r="X37" s="4"/>
      <c r="Y37" s="38">
        <f>W20/'108Q3資產負債表-查核'!Y26*10</f>
        <v>0.45586407500000004</v>
      </c>
    </row>
    <row r="38" spans="2:25" ht="18" customHeight="1" thickTop="1">
      <c r="B38" s="2"/>
      <c r="C38" s="2"/>
      <c r="D38" s="7"/>
      <c r="E38" s="2"/>
      <c r="F38" s="7"/>
      <c r="G38" s="2"/>
      <c r="H38" s="7"/>
      <c r="I38" s="2"/>
      <c r="J38" s="7"/>
    </row>
    <row r="39" spans="2:25" ht="18" customHeight="1">
      <c r="L39" s="13"/>
      <c r="R39" s="35"/>
    </row>
    <row r="40" spans="2:25" ht="18" customHeight="1">
      <c r="L40" s="13"/>
      <c r="R40" s="35"/>
    </row>
  </sheetData>
  <mergeCells count="15">
    <mergeCell ref="B1:Y1"/>
    <mergeCell ref="B2:Y2"/>
    <mergeCell ref="D35:F35"/>
    <mergeCell ref="H35:J35"/>
    <mergeCell ref="D5:F5"/>
    <mergeCell ref="H5:J5"/>
    <mergeCell ref="L35:N35"/>
    <mergeCell ref="P35:R35"/>
    <mergeCell ref="S5:U5"/>
    <mergeCell ref="W5:Y5"/>
    <mergeCell ref="S35:U35"/>
    <mergeCell ref="W35:Y35"/>
    <mergeCell ref="B3:Y3"/>
    <mergeCell ref="L5:N5"/>
    <mergeCell ref="P5:R5"/>
  </mergeCells>
  <phoneticPr fontId="5" type="noConversion"/>
  <printOptions horizontalCentered="1"/>
  <pageMargins left="0.78740157480314965" right="0.78740157480314965" top="1.1811023622047245" bottom="0.78740157480314965" header="0.39370078740157483" footer="0.39370078740157483"/>
  <pageSetup paperSize="9" scale="7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A r r a y O f T B L i n k   x m l n s : x s i = " h t t p : / / w w w . w 3 . o r g / 2 0 0 1 / X M L S c h e m a - i n s t a n c e "   x m l n s : x s d = " h t t p : / / w w w . w 3 . o r g / 2 0 0 1 / X M L S c h e m a " >  
     < T B L i n k >  
         < V e r s i o n > 4 < / V e r s i o n >  
         < C o l u m n F i l t e r s / >  
         < D A L i n k I D > 5 f 8 d 5 f d 9 - 4 d c 5 - 4 5 8 d - b e 3 7 - 0 6 b 5 3 8 b 9 b 1 6 a 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 2 1 6 0 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 2 1 6 0 < / A c c o u n t N u m b e r >  
         < R o u n d e d > f a l s e < / R o u n d e d >  
     < / T B L i n k >  
     < T B L i n k >  
         < V e r s i o n > 4 < / V e r s i o n >  
         < C o l u m n F i l t e r s / >  
         < D A L i n k I D > 8 3 b 9 5 9 7 4 - e 9 1 5 - 4 7 8 f - a 9 2 e - 1 b 2 e 2 c c 7 a 4 a c 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 2 8 1 0 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 - 1 2 6 1 3 7 0 2 . 0 0 0 0 < / N u m e r i c V a l u e >  
         < V a l u e > - 1 2 6 1 3 7 0 2 . 0 0 0 0 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 2 8 1 0 < / A c c o u n t N u m b e r >  
         < R o u n d e d > f a l s e < / R o u n d e d >  
     < / T B L i n k >  
     < T B L i n k >  
         < V e r s i o n > 4 < / V e r s i o n >  
         < C o l u m n F i l t e r s / >  
         < D A L i n k I D > d 8 3 f d 9 7 4 - b d 4 f - 4 5 8 1 - 9 e 4 9 - 9 6 f c 7 9 8 9 4 2 4 7 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 3 1 1 0 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 - 4 0 0 0 0 0 0 0 0 . 0 0 0 0 < / N u m e r i c V a l u e >  
         < V a l u e > - 4 0 0 0 0 0 0 0 0 . 0 0 0 0 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 3 1 1 0 < / A c c o u n t N u m b e r >  
         < R o u n d e d > f a l s e < / R o u n d e d >  
     < / T B L i n k >  
     < T B L i n k >  
         < V e r s i o n > 4 < / V e r s i o n >  
         < C o l u m n F i l t e r s / >  
         < D A L i n k I D > 5 a d d 9 8 e 4 - 5 0 b d - 4 2 3 d - a 9 e 1 - a 1 7 d 5 3 3 c e 0 f 8 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 3 3 1 0 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 - 4 3 0 4 9 8 0 0 . 0 0 0 0 < / N u m e r i c V a l u e >  
         < V a l u e > - 4 3 0 4 9 8 0 0 . 0 0 0 0 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 3 3 1 0 < / A c c o u n t N u m b e r >  
         < R o u n d e d > f a l s e < / R o u n d e d >  
     < / T B L i n k >  
     < T B L i n k >  
         < V e r s i o n > 4 < / V e r s i o n >  
         < C o l u m n F i l t e r s / >  
         < D A L i n k I D > 0 5 e e 6 4 b c - 2 2 3 0 - 4 3 0 b - 9 0 0 4 - e a 3 6 5 b 0 5 c f 6 6 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 3 3 2 0 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 - 5 2 9 6 9 3 3 2 . 0 0 0 0 < / N u m e r i c V a l u e >  
         < V a l u e > - 5 2 9 6 9 3 3 2 . 0 0 0 0 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 3 3 2 0 < / A c c o u n t N u m b e r >  
         < R o u n d e d > f a l s e < / R o u n d e d >  
     < / T B L i n k >  
     < T B L i n k >  
         < V e r s i o n > 4 < / V e r s i o n >  
         < C o l u m n F i l t e r s / >  
         < D A L i n k I D > e a f 2 f 3 0 7 - 6 4 4 0 - 4 1 d 0 - a 1 7 1 - 5 1 2 6 f f d 9 b e 4 e 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 2 2 6 0 - 1 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 - 9 3 5 0 9 7 7 . 0 0 0 0 < / N u m e r i c V a l u e >  
         < V a l u e > - 9 3 5 0 9 7 7 . 0 0 0 0 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 2 2 6 0 - 1 < / A c c o u n t N u m b e r >  
         < R o u n d e d > f a l s e < / R o u n d e d >  
     < / T B L i n k >  
     < T B L i n k >  
         < V e r s i o n > 4 < / V e r s i o n >  
         < C o l u m n F i l t e r s / >  
         < D A L i n k I D > 3 6 a 7 3 1 5 d - 6 a 2 3 - 4 2 c 0 - b 7 c 5 - d 6 b 7 0 7 c 6 2 2 8 0 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 8 1 1 0 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 - 2 4 0 2 5 0 4 . 0 0 0 0 < / N u m e r i c V a l u e >  
         < V a l u e > - 2 4 0 2 5 0 4 . 0 0 0 0 < / V a l u e >  
         < C h a r t T y p e > c t F S S u b c l a s s e s < / C h a r t T y p e >  
         < R e f e r e n c e > 2 8 1 0 1 < / R e f e r e n c e >  
         < T B D o c N a m e > �eIQ�b�Of��{h�1 0 8 . 0 9 . 3 0 < / T B D o c N a m e >  
         < T B C h a r t N a m e > F S   S u b - C l a s s e s 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 8 3 d 1 d 1 5 6 - e f 2 b - 4 0 4 d - 8 9 a 0 - 9 4 6 0 b 4 e b 3 3 d 4 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 4 0 0 0   1 0 8 . 0 6 . 3 0 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 - 1 0 5 2 6 4 0 3 9 . 0 0 0 0 < / N u m e r i c V a l u e >  
         < V a l u e > - 1 0 5 2 6 4 0 3 9 . 0 0 0 0 < / V a l u e >  
         < C h a r t T y p e > c t F S S u b c l a s s e s < / C h a r t T y p e >  
         < R e f e r e n c e > 2 8 1 0 1 < / R e f e r e n c e >  
         < T B D o c N a m e > �eIQ�b�Of��{h�1 0 8 . 0 9 . 3 0 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 1 0 8 . 0 6 . 3 0 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 7 5 4 0 5 1 4 2 - 7 a 3 6 - 4 4 a a - 9 5 f 4 - 0 a f 6 3 8 a 0 1 a c c 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 4 0 0 0   1 0 7 . 0 6 . 3 0 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 - 1 1 9 7 7 3 3 1 8 . 0 0 0 0 < / N u m e r i c V a l u e >  
         < V a l u e > - 1 1 9 7 7 3 3 1 8 . 0 0 0 0 < / V a l u e >  
         < C h a r t T y p e > c t F S S u b c l a s s e s < / C h a r t T y p e >  
         < R e f e r e n c e > 2 8 1 0 1 < / R e f e r e n c e >  
         < T B D o c N a m e > �eIQ�b�Of��{h�1 0 8 . 0 9 . 3 0 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 1 0 7 . 0 6 . 3 0 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 5 9 6 d 9 2 6 2 - 3 9 b 4 - 4 8 3 d - 9 2 e d - a 9 d 5 e d 7 5 e d 6 a 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 6 0 0 0   1 0 8 . 0 6 . 3 0 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 9 6 9 2 4 6 9 0 . 0 0 0 0 < / N u m e r i c V a l u e >  
         < V a l u e > 9 6 9 2 4 6 9 0 . 0 0 0 0 < / V a l u e >  
         < C h a r t T y p e > c t F S S u b c l a s s e s < / C h a r t T y p e >  
         < R e f e r e n c e > 2 8 1 0 1 < / R e f e r e n c e >  
         < T B D o c N a m e > �eIQ�b�Of��{h�1 0 8 . 0 9 . 3 0 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 1 0 8 . 0 6 . 3 0 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 3 f 4 0 1 f 0 d - 8 e 1 6 - 4 f d 2 - 8 3 d 1 - b 1 8 1 9 0 1 8 7 6 c 2 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 6 0 0 0   1 0 7 . 0 6 . 3 0 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 1 0 4 4 7 1 2 0 1 . 0 0 0 0 < / N u m e r i c V a l u e >  
         < V a l u e > 1 0 4 4 7 1 2 0 1 . 0 0 0 0 < / V a l u e >  
         < C h a r t T y p e > c t F S S u b c l a s s e s < / C h a r t T y p e >  
         < R e f e r e n c e > 2 8 1 0 1 < / R e f e r e n c e >  
         < T B D o c N a m e > �eIQ�b�Of��{h�1 0 8 . 0 9 . 3 0 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 1 0 7 . 0 6 . 3 0 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 2 e 9 9 3 c 5 0 - 6 4 7 a - 4 f 5 a - 8 8 7 d - e 4 a 7 1 c 5 b 7 7 5 3 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 7 1 0 0   1 0 8 . 0 6 . 3 0 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 - 6 8 0 5 2 4 0 . 0 0 0 0 < / N u m e r i c V a l u e >  
         < V a l u e > - 6 8 0 5 2 4 0 . 0 0 0 0 < / V a l u e >  
         < C h a r t T y p e > c t F S S u b c l a s s e s < / C h a r t T y p e >  
         < R e f e r e n c e > 2 8 1 0 1 < / R e f e r e n c e >  
         < T B D o c N a m e > �eIQ�b�Of��{h�1 0 8 . 0 9 . 3 0 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 1 0 8 . 0 6 . 3 0 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 b f 9 8 8 b 9 d - 7 c 4 b - 4 9 8 c - a f 2 5 - 6 1 d 1 0 3 0 f f c 2 4 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 7 1 0 0   1 0 7 . 0 6 . 3 0 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 7 5 6 0 8 2 . 0 0 0 0 < / N u m e r i c V a l u e >  
         < V a l u e > 7 5 6 0 8 2 . 0 0 0 0 < / V a l u e >  
         < C h a r t T y p e > c t F S S u b c l a s s e s < / C h a r t T y p e >  
         < R e f e r e n c e > 2 8 1 0 1 < / R e f e r e n c e >  
         < T B D o c N a m e > �eIQ�b�Of��{h�1 0 8 . 0 9 . 3 0 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 1 0 7 . 0 6 . 3 0 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 d f 0 8 2 b 8 1 - e e e 9 - 4 e 9 c - 8 0 6 7 - c 4 e b 4 2 f 7 e f 0 c 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 7 5 0 0   1 0 8 . 0 6 . 3 0 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 5 7 6 5 5 5 . 0 0 0 0 < / N u m e r i c V a l u e >  
         < V a l u e > 5 7 6 5 5 5 . 0 0 0 0 < / V a l u e >  
         < C h a r t T y p e > c t F S S u b c l a s s e s < / C h a r t T y p e >  
         < R e f e r e n c e > 2 8 1 0 1 < / R e f e r e n c e >  
         < T B D o c N a m e > �eIQ�b�Of��{h�1 0 8 . 0 9 . 3 0 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 1 0 8 . 0 6 . 3 0 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 4 9 f 0 9 e 3 7 - 6 0 c c - 4 b b 5 - 8 9 0 0 - 5 4 7 e 8 1 5 1 6 f 5 d 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 7 5 0 0   1 0 7 . 0 6 . 3 0 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 c t F S S u b c l a s s e s < / C h a r t T y p e >  
         < R e f e r e n c e > 2 8 1 0 1 < / R e f e r e n c e >  
         < T B D o c N a m e > �eIQ�b�Of��{h�1 0 8 . 0 9 . 3 0 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 1 0 7 . 0 6 . 3 0 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 c a 9 a 9 d a 6 - d e f 5 - 4 5 e 4 - a 9 3 1 - f 1 3 c d 5 9 7 0 9 a 0 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 8 1 1 0   1 0 8 . 0 6 . 3 0 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 1 9 7 3 1 7 8 . 0 0 0 0 < / N u m e r i c V a l u e >  
         < V a l u e > 1 9 7 3 1 7 8 . 0 0 0 0 < / V a l u e >  
         < C h a r t T y p e > c t F S S u b c l a s s e s < / C h a r t T y p e >  
         < R e f e r e n c e > 2 8 1 0 1 < / R e f e r e n c e >  
         < T B D o c N a m e > �eIQ�b�Of��{h�1 0 8 . 0 9 . 3 0 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 1 0 8 . 0 6 . 3 0 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 e 2 3 5 5 5 e e - 7 a 9 1 - 4 5 2 2 - b a 0 3 - e 2 f 6 8 1 3 3 3 1 5 3 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 8 1 1 0   1 0 7 . 0 6 . 3 0 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 2 9 1 2 8 3 3 . 0 0 0 0 < / N u m e r i c V a l u e >  
         < V a l u e > 2 9 1 2 8 3 3 . 0 0 0 0 < / V a l u e >  
         < C h a r t T y p e > c t F S S u b c l a s s e s < / C h a r t T y p e >  
         < R e f e r e n c e > 2 8 1 0 1 < / R e f e r e n c e >  
         < T B D o c N a m e > �eIQ�b�Of��{h�1 0 8 . 0 9 . 3 0 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 1 0 7 . 0 6 . 3 0 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 8 0 4 3 8 6 9 b - f 6 5 d - 4 0 8 b - 9 d 0 7 - a c 2 f 4 6 a 5 a d 5 e 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 8 1 1 0   1 0 7 . 0 9 . 3 0 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 4 1 4 9 1 4 5 . 0 0 0 0 < / N u m e r i c V a l u e >  
         < V a l u e > 4 1 4 9 1 4 5 . 0 0 0 0 < / V a l u e >  
         < C h a r t T y p e > c t F S S u b c l a s s e s < / C h a r t T y p e >  
         < R e f e r e n c e > 2 8 1 0 1 < / R e f e r e n c e >  
         < T B D o c N a m e > �eIQ�b�Of��{h�1 0 8 . 0 9 . 3 0 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 1 0 7 . 0 9 . 3 0 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 2 b c e 8 9 6 0 - a a f d - 4 4 a 5 - 8 f 8 6 - 8 9 7 a c 5 2 f b 5 a c 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 3 4 1 0 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  x s i : n i l = " t r u e " / >  
         < V a l u e > 3 4 1 0 < / V a l u e >  
         < C h a r t T y p e > c t D e t a i l < / C h a r t T y p e >  
         < R e f e r e n c e > 2 8 1 0 1 < / R e f e r e n c e >  
         < T B D o c N a m e > �eIQ�b�Of��{h�1 0 8 . 0 9 . 3 0 < / T B D o c N a m e >  
         < T B C h a r t N a m e > D e t a i l < / T B C h a r t N a m e >  
         < C o l u m n N a m e > A c c o u n t N u m b e r < / C o l u m n N a m e >  
         < U s e r F r i e n d l y C o l u m n N a m e > # 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 8 a 1 e 2 c d d - a 9 a c - 4 e 3 1 - 9 a c c - 8 3 6 5 c 8 3 d c 3 c 8 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 3 4 1 0 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  x s i : n i l = " t r u e " / >  
         < V a l u e > ё��FU�TKN*g�[�sd�v< / V a l u e >  
         < C h a r t T y p e > c t D e t a i l < / C h a r t T y p e >  
         < R e f e r e n c e > 2 8 1 0 1 < / R e f e r e n c e >  
         < T B D o c N a m e > �eIQ�b�Of��{h�1 0 8 . 0 9 . 3 0 < / T B D o c N a m e >  
         < T B C h a r t N a m e > D e t a i l < / T B C h a r t N a m e >  
         < C o l u m n N a m e > A c c o u n t N a m e < / C o l u m n N a m e >  
         < U s e r F r i e n d l y C o l u m n N a m e > N a m e 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 1 2 3 4 8 a 2 c - 1 d 6 e - 4 4 6 a - 9 d f 7 - 3 1 6 5 4 6 5 3 4 1 5 2 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 1 1 0 0 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 3 7 9 4 6 8 9 3 . 0 0 0 0 < / N u m e r i c V a l u e >  
         < V a l u e > 3 7 9 4 6 8 9 3 . 0 0 0 0 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 1 1 0 0 < / A c c o u n t N u m b e r >  
         < R o u n d e d > f a l s e < / R o u n d e d >  
     < / T B L i n k >  
     < T B L i n k >  
         < V e r s i o n > 4 < / V e r s i o n >  
         < C o l u m n F i l t e r s / >  
         < D A L i n k I D > 8 3 8 e 6 7 b a - 8 4 4 1 - 4 2 3 f - 8 c 7 b - a 8 c 4 1 5 8 8 a 7 a 6 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 1 3 6 0 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 4 3 5 5 0 0 0 0 0 . 0 0 0 0 < / N u m e r i c V a l u e >  
         < V a l u e > 4 3 5 5 0 0 0 0 0 . 0 0 0 0 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 1 3 6 0 < / A c c o u n t N u m b e r >  
         < R o u n d e d > f a l s e < / R o u n d e d >  
     < / T B L i n k >  
     < T B L i n k >  
         < V e r s i o n > 4 < / V e r s i o n >  
         < C o l u m n F i l t e r s / >  
         < D A L i n k I D > 6 7 4 b d b b b - c b c f - 4 2 9 4 - b 8 0 5 - a 1 8 a b e c a 0 e 8 c 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 1 1 4 0 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 2 5 1 6 6 1 0 7 . 0 0 0 0 < / N u m e r i c V a l u e >  
         < V a l u e > 2 5 1 6 6 1 0 7 . 0 0 0 0 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 1 1 4 0 < / A c c o u n t N u m b e r >  
         < R o u n d e d > f a l s e < / R o u n d e d >  
     < / T B L i n k >  
     < T B L i n k >  
         < V e r s i o n > 4 < / V e r s i o n >  
         < C o l u m n F i l t e r s / >  
         < D A L i n k I D > 2 b 9 b d 4 6 c - 5 5 5 b - 4 9 0 4 - 9 5 f c - 9 c f f a 2 3 9 e f 3 5 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 1 3 1 0 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 6 0 9 7 6 6 8 9 . 0 0 0 0 < / N u m e r i c V a l u e >  
         < V a l u e > 6 0 9 7 6 6 8 9 . 0 0 0 0 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 1 3 1 0 < / A c c o u n t N u m b e r >  
         < R o u n d e d > f a l s e < / R o u n d e d >  
     < / T B L i n k >  
     < T B L i n k >  
         < V e r s i o n > 4 < / V e r s i o n >  
         < C o l u m n F i l t e r s / >  
         < D A L i n k I D > d b 4 c 7 0 1 4 - a d a 8 - 4 e 9 6 - 9 0 9 d - 7 2 e 0 d 1 5 d d 9 2 7 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 1 1 9 0 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 3 0 4 3 9 7 1 1 . 0 0 0 0 < / N u m e r i c V a l u e >  
         < V a l u e > 3 0 4 3 9 7 1 1 . 0 0 0 0 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 1 1 9 0 < / A c c o u n t N u m b e r >  
         < R o u n d e d > f a l s e < / R o u n d e d >  
     < / T B L i n k >  
     < T B L i n k >  
         < V e r s i o n > 4 < / V e r s i o n >  
         < C o l u m n F i l t e r s / >  
         < D A L i n k I D > b f e 2 4 f 8 6 - 7 d 9 9 - 4 4 7 b - b 9 b 8 - f 9 6 0 7 4 b 2 a 6 4 d 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 1 2 5 0 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 3 9 9 8 9 0 0 . 0 0 0 0 < / N u m e r i c V a l u e >  
         < V a l u e > 3 9 9 8 9 0 0 . 0 0 0 0 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 1 2 5 0 < / A c c o u n t N u m b e r >  
         < R o u n d e d > f a l s e < / R o u n d e d >  
     < / T B L i n k >  
     < T B L i n k >  
         < V e r s i o n > 4 < / V e r s i o n >  
         < C o l u m n F i l t e r s / >  
         < D A L i n k I D > 0 6 2 6 d f b 4 - 3 8 9 9 - 4 0 c 8 - 8 a e 4 - 4 0 6 6 b a 1 b 6 9 4 3 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 1 2 9 8 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 1 8 2 3 0 6 7 . 0 0 0 0 < / N u m e r i c V a l u e >  
         < V a l u e > 1 8 2 3 0 6 7 . 0 0 0 0 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 1 2 9 8 < / A c c o u n t N u m b e r >  
         < R o u n d e d > f a l s e < / R o u n d e d >  
     < / T B L i n k >  
     < T B L i n k >  
         < V e r s i o n > 4 < / V e r s i o n >  
         < C o l u m n F i l t e r s / >  
         < D A L i n k I D > d a 0 5 1 d d 8 - e 4 e 1 - 4 d 2 a - 8 1 7 7 - 5 4 1 6 7 f d 3 3 5 a 7 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 1 1 1 1 0 1 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 3 2 7 3 9 8 9 . 0 0 0 0 < / N u m e r i c V a l u e >  
         < V a l u e > 3 2 7 3 9 8 9 . 0 0 0 0 < / V a l u e >  
         < C h a r t T y p e > c t D e t a i l < / C h a r t T y p e >  
         < R e f e r e n c e > 2 8 1 0 1 < / R e f e r e n c e >  
         < T B D o c N a m e > �eIQ�b�Of��{h�1 0 8 . 0 9 . 3 0 < / T B D o c N a m e >  
         < T B C h a r t N a m e > D e t a i l 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 1 1 1 1 0 1 < / A c c o u n t N u m b e r >  
         < R o u n d e d > f a l s e < / R o u n d e d >  
     < / T B L i n k >  
     < T B L i n k >  
         < V e r s i o n > 4 < / V e r s i o n >  
         < C o l u m n F i l t e r s / >  
         < D A L i n k I D > a d 6 7 f 7 f 2 - 1 9 d 4 - 4 f a 2 - 8 d 4 0 - 1 d 8 1 d 9 e 6 5 0 a d 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 1 1 1 1 0 2 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 - 5 3 7 3 5 5 . 0 0 0 0 < / N u m e r i c V a l u e >  
         < V a l u e > - 5 3 7 3 5 5 . 0 0 0 0 < / V a l u e >  
         < C h a r t T y p e > c t D e t a i l < / C h a r t T y p e >  
         < R e f e r e n c e > 2 8 1 0 1 < / R e f e r e n c e >  
         < T B D o c N a m e > �eIQ�b�Of��{h�1 0 8 . 0 9 . 3 0 < / T B D o c N a m e >  
         < T B C h a r t N a m e > D e t a i l 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 1 1 1 1 0 2 < / A c c o u n t N u m b e r >  
         < R o u n d e d > f a l s e < / R o u n d e d >  
     < / T B L i n k >  
     < T B L i n k >  
         < V e r s i o n > 4 < / V e r s i o n >  
         < C o l u m n F i l t e r s / >  
         < D A L i n k I D > 7 f 0 f c 9 9 4 - b d 5 3 - 4 8 5 2 - 8 2 a 7 - 9 5 2 e e d 8 0 c d a e 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 1 7 X X 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 1 0 9 4 6 7 5 4 . 0 0 0 0 < / N u m e r i c V a l u e >  
         < V a l u e > 1 0 9 4 6 7 5 4 . 0 0 0 0 < / V a l u e >  
         < C h a r t T y p e > c t F S S u b c l a s s e s < / C h a r t T y p e >  
         < R e f e r e n c e > 2 8 1 0 1 < / R e f e r e n c e >  
         < T B D o c N a m e > �eIQ�b�Of��{h�1 0 8 . 0 9 . 3 0 < / T B D o c N a m e >  
         < T B C h a r t N a m e > F S   S u b - C l a s s e s 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 1 7 X X < / A c c o u n t N u m b e r >  
         < R o u n d e d > f a l s e < / R o u n d e d >  
     < / T B L i n k >  
     < T B L i n k >  
         < V e r s i o n > 4 < / V e r s i o n >  
         < C o l u m n F i l t e r s / >  
         < D A L i n k I D > 5 a 8 1 a 5 7 3 - f 5 8 7 - 4 c 3 3 - b a 7 e - 3 1 0 e 3 e 1 d 7 0 5 c 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 1 5 X X 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 6 0 6 1 1 8 8 . 0 0 0 0 < / N u m e r i c V a l u e >  
         < V a l u e > 6 0 6 1 1 8 8 . 0 0 0 0 < / V a l u e >  
         < C h a r t T y p e > c t F S S u b c l a s s e s < / C h a r t T y p e >  
         < R e f e r e n c e > 2 8 1 0 1 < / R e f e r e n c e >  
         < T B D o c N a m e > �eIQ�b�Of��{h�1 0 8 . 0 9 . 3 0 < / T B D o c N a m e >  
         < T B C h a r t N a m e > F S   S u b - C l a s s e s 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 1 5 X X < / A c c o u n t N u m b e r >  
         < R o u n d e d > f a l s e < / R o u n d e d >  
     < / T B L i n k >  
     < T B L i n k >  
         < V e r s i o n > 4 < / V e r s i o n >  
         < C o l u m n F i l t e r s / >  
         < D A L i n k I D > 6 d 3 a f 4 8 1 - c c 0 2 - 4 a a 4 - a f 9 3 - a b a a 8 0 3 9 2 7 8 6 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 1 6 7 2 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 4 2 2 6 0 0 0 . 0 0 0 0 < / N u m e r i c V a l u e >  
         < V a l u e > 4 2 2 6 0 0 0 . 0 0 0 0 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 1 6 7 2 < / A c c o u n t N u m b e r >  
         < R o u n d e d > f a l s e < / R o u n d e d >  
     < / T B L i n k >  
     < T B L i n k >  
         < V e r s i o n > 4 < / V e r s i o n >  
         < C o l u m n F i l t e r s / >  
         < D A L i n k I D > 6 7 c 5 1 7 2 b - 2 2 7 5 - 4 1 1 9 - 9 1 c d - f e 8 b 1 6 8 e 3 a 6 3 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 2 2 2 9 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 �eIQ�b�Of��{h�1 0 8 . 0 9 . 3 0 < / T B D o c N a m e >  
         < T B C h a r t N a m e > D e t a i l 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 2 2 2 9 < / A c c o u n t N u m b e r >  
         < R o u n d e d > f a l s e < / R o u n d e d >  
     < / T B L i n k >  
     < T B L i n k >  
         < V e r s i o n > 4 < / V e r s i o n >  
         < C o l u m n F i l t e r s / >  
         < D A L i n k I D > 1 4 b e 7 b 4 b - 3 b 7 4 - 4 3 c f - a 8 2 a - c 6 7 d 3 3 7 4 7 2 4 1 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 2 1 7 0 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 - 4 2 5 1 0 3 8 6 . 0 0 0 0 < / N u m e r i c V a l u e >  
         < V a l u e > - 4 2 5 1 0 3 8 6 . 0 0 0 0 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 2 1 7 0 < / A c c o u n t N u m b e r >  
         < R o u n d e d > f a l s e < / R o u n d e d >  
     < / T B L i n k >  
     < T B L i n k >  
         < V e r s i o n > 4 < / V e r s i o n >  
         < C o l u m n F i l t e r s / >  
         < D A L i n k I D > 3 b 1 7 1 a 5 6 - 3 7 5 d - 4 c 9 d - 8 9 2 f - 0 d 6 1 4 6 8 2 c 6 8 1 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 2 2 9 8 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 - 4 4 6 5 1 4 . 0 0 0 0 < / N u m e r i c V a l u e >  
         < V a l u e > - 4 4 6 5 1 4 . 0 0 0 0 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 2 2 9 8 < / A c c o u n t N u m b e r >  
         < R o u n d e d > f a l s e < / R o u n d e d >  
     < / T B L i n k >  
     < T B L i n k >  
         < V e r s i o n > 4 < / V e r s i o n >  
         < C o l u m n F i l t e r s / >  
         < D A L i n k I D > 9 6 0 5 e b a 8 - 3 9 7 b - 4 8 0 b - 8 d b e - d 1 9 6 b 9 4 4 2 7 1 9 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 2 2 6 0 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 - 1 1 0 0 4 3 7 2 . 0 0 0 0 < / N u m e r i c V a l u e >  
         < V a l u e > - 1 1 0 0 4 3 7 2 . 0 0 0 0 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 2 2 6 0 < / A c c o u n t N u m b e r >  
         < R o u n d e d > f a l s e < / R o u n d e d >  
     < / T B L i n k >  
     < T B L i n k >  
         < V e r s i o n > 4 < / V e r s i o n >  
         < C o l u m n F i l t e r s / >  
         < D A L i n k I D > 4 1 5 c 3 9 4 f - c f 1 7 - 4 8 f 1 - 9 1 0 2 - 6 f 9 a f 8 3 7 c 6 9 d 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 3 3 5 0 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 - 1 5 5 3 4 0 5 . 0 0 0 0 < / N u m e r i c V a l u e >  
         < V a l u e > - 1 5 5 3 4 0 5 . 0 0 0 0 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 3 3 5 0 < / A c c o u n t N u m b e r >  
         < R o u n d e d > f a l s e < / R o u n d e d >  
     < / T B L i n k >  
     < T B L i n k >  
         < V e r s i o n > 4 < / V e r s i o n >  
         < C o l u m n F i l t e r s / >  
         < D A L i n k I D > f 3 a a 7 2 b 9 - 7 6 7 c - 4 e a 1 - 9 c 3 1 - f d d c 8 3 4 b f 7 7 4 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 9 6 0 0 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 1 4 7 9 6 3 0 6 1 6 4 0 0 0 0 0 1 3 0 < / T B C h a r t I D >  
         < C o n s o l i d a t e d C o m p a n y I D   x s i : n i l = " t r u e " / >  
         < T B D o c u m e n t I D > 1 4 7 9 6 3 0 6 1 6 4 0 0 0 0 0 1 2 5 < / T B D o c u m e n t I D >  
         < N u m e r i c V a l u e > - 2 6 2 0 1 2 8 4 . 0 0 0 0 < / N u m e r i c V a l u e >  
         < V a l u e > - 2 6 2 0 1 2 8 4 . 0 0 0 0 < / V a l u e >  
         < C h a r t T y p e > c t C l a s s e s < / C h a r t T y p e >  
         < R e f e r e n c e > 2 8 1 0 1 < / R e f e r e n c e >  
         < T B D o c N a m e > �eIQ�b�Of��{h�1 0 8 . 0 9 . 3 0 < / T B D o c N a m e >  
         < T B C h a r t N a m e > C l a s s e s 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 8 b f 7 7 2 d 1 - d 9 1 d - 4 f 2 4 - 8 9 8 3 - 3 1 9 4 3 d d e 7 5 c d 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 2 2 1 0 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 - 1 5 4 4 7 6 . 0 0 0 0 < / N u m e r i c V a l u e >  
         < V a l u e > - 1 5 4 4 7 6 . 0 0 0 0 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 2 2 1 0 < / A c c o u n t N u m b e r >  
         < R o u n d e d > f a l s e < / R o u n d e d >  
     < / T B L i n k >  
     < T B L i n k >  
         < V e r s i o n > 4 < / V e r s i o n >  
         < C o l u m n F i l t e r s / >  
         < D A L i n k I D > f e e c d 8 2 f - e 7 8 b - 4 e f 5 - b 0 c 1 - e f a c 5 6 4 2 d 6 7 d 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 3 4 5 0 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 5 3 7 3 5 5 . 0 0 0 0 < / N u m e r i c V a l u e >  
         < V a l u e > 5 3 7 3 5 5 . 0 0 0 0 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 d d 2 e a e 1 c - 9 c f f - 4 9 7 3 - a 8 3 e - 2 9 e 5 3 a 5 6 2 3 7 6 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 6 0 0 0 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 1 6 2 7 1 6 0 3 3 . 0 0 0 0 < / N u m e r i c V a l u e >  
         < V a l u e > 1 6 2 7 1 6 0 3 3 . 0 0 0 0 < / V a l u e >  
         < C h a r t T y p e > c t F S S u b c l a s s e s < / C h a r t T y p e >  
         < R e f e r e n c e > 2 8 1 0 1 < / R e f e r e n c e >  
         < T B D o c N a m e > �eIQ�b�Of��{h�1 0 8 . 0 9 . 3 0 < / T B D o c N a m e >  
         < T B C h a r t N a m e > F S   S u b - C l a s s e s 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 b e 9 6 5 0 7 e - d 6 c a - 4 c 8 1 - 9 7 1 b - a 3 b 3 0 b f e b 1 2 b 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 4 0 0 0 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 - 1 7 9 7 0 3 6 1 3 . 0 0 0 0 < / N u m e r i c V a l u e >  
         < V a l u e > - 1 7 9 7 0 3 6 1 3 . 0 0 0 0 < / V a l u e >  
         < C h a r t T y p e > c t F S S u b c l a s s e s < / C h a r t T y p e >  
         < R e f e r e n c e > 2 8 1 0 1 < / R e f e r e n c e >  
         < T B D o c N a m e > �eIQ�b�Of��{h�1 0 8 . 0 9 . 3 0 < / T B D o c N a m e >  
         < T B C h a r t N a m e > F S   S u b - C l a s s e s 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 a e 7 7 3 3 e f - 9 6 6 4 - 4 0 9 9 - 8 8 b b - f 5 5 3 8 9 a 1 f 3 e 9 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 3 4 5 0 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 5 3 7 3 5 5 . 0 0 0 0 < / N u m e r i c V a l u e >  
         < V a l u e > 5 3 7 3 5 5 . 0 0 0 0 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 4 8 7 d 4 2 1 2 - 2 2 7 1 - 4 8 c e - 8 b f 7 - d 4 c 4 e 1 a 0 1 d 3 f 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 1 X X X 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 1 6 9 7 6 5 5 2 7 8 0 0 0 0 0 0 2 7 4 < / T B C h a r t I D >  
         < C o n s o l i d a t e d C o m p a n y I D   x s i : n i l = " t r u e " / >  
         < T B D o c u m e n t I D > 1 4 7 9 6 3 0 6 1 6 4 0 0 0 0 0 1 2 5 < / T B D o c u m e n t I D >  
         < N u m e r i c V a l u e > 7 7 3 5 2 7 1 4 9 . 0 0 0 0 < / N u m e r i c V a l u e >  
         < V a l u e > 7 7 3 5 2 7 1 4 9 . 0 0 0 0 < / V a l u e >  
         < C h a r t T y p e > c t C l a s s e s < / C h a r t T y p e >  
         < R e f e r e n c e > 2 8 1 0 1 < / R e f e r e n c e >  
         < T B D o c N a m e > �eIQ�b�Of��{h�1 0 8 . 0 9 . 3 0 < / T B D o c N a m e >  
         < T B C h a r t N a m e > C l a s s e s 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 1 X X X < / A c c o u n t N u m b e r >  
         < R o u n d e d > f a l s e < / R o u n d e d >  
     < / T B L i n k >  
     < T B L i n k >  
         < V e r s i o n > 4 < / V e r s i o n >  
         < C o l u m n F i l t e r s / >  
         < D A L i n k I D > e 6 9 7 1 b 0 d - 7 3 e 8 - 4 3 6 7 - 9 6 4 b - 8 b 9 3 c 7 1 c 7 e 8 6 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 1 1 6 0 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 1 8 8 5 5 3 . 0 0 0 0 < / N u m e r i c V a l u e >  
         < V a l u e > 1 8 8 5 5 3 . 0 0 0 0 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 1 1 6 0 < / A c c o u n t N u m b e r >  
         < R o u n d e d > f a l s e < / R o u n d e d >  
     < / T B L i n k >  
     < T B L i n k >  
         < V e r s i o n > 4 < / V e r s i o n >  
         < C o l u m n F i l t e r s / >  
         < D A L i n k I D > 1 e c 4 6 d d c - 0 9 1 3 - 4 6 e d - 9 3 d 3 - 2 1 f e c 1 f 1 c 2 5 1 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 1 3 3 0 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 2 7 3 6 6 3 4 . 0 0 0 0 < / N u m e r i c V a l u e >  
         < V a l u e > 2 7 3 6 6 3 4 . 0 0 0 0 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 1 3 3 0 < / A c c o u n t N u m b e r >  
         < R o u n d e d > f a l s e < / R o u n d e d >  
     < / T B L i n k >  
     < T B L i n k >  
         < V e r s i o n > 4 < / V e r s i o n >  
         < C o l u m n F i l t e r s / >  
         < D A L i n k I D > b 8 a b a a c f - 4 9 7 7 - 4 9 6 f - b f 8 1 - 0 0 2 0 b 8 d f a c 8 5 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 1 8 2 0 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 1 0 4 7 2 3 6 2 1 . 0 0 0 0 < / N u m e r i c V a l u e >  
         < V a l u e > 1 0 4 7 2 3 6 2 1 . 0 0 0 0 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 1 8 2 0 < / A c c o u n t N u m b e r >  
         < R o u n d e d > f a l s e < / R o u n d e d >  
     < / T B L i n k >  
     < T B L i n k >  
         < V e r s i o n > 4 < / V e r s i o n >  
         < C o l u m n F i l t e r s / >  
         < D A L i n k I D > 0 6 f 6 5 f 7 e - 8 e 6 9 - 4 d 0 4 - 8 2 a 7 - 7 9 6 3 a 3 a 6 8 d c e 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 1 8 6 0 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 2 5 2 2 7 4 0 . 0 0 0 0 < / N u m e r i c V a l u e >  
         < V a l u e > 2 5 2 2 7 4 0 . 0 0 0 0 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 1 8 6 0 < / A c c o u n t N u m b e r >  
         < R o u n d e d > f a l s e < / R o u n d e d >  
     < / T B L i n k >  
     < T B L i n k >  
         < V e r s i o n > 4 < / V e r s i o n >  
         < C o l u m n F i l t e r s / >  
         < D A L i n k I D > 8 b 0 a 7 f 4 5 - 9 f 9 a - 4 d 7 8 - 8 c 9 6 - 2 1 8 5 a 3 c 8 4 4 a 4 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 1 5 5 1 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 2 5 5 0 0 0 0 . 0 0 0 0 < / N u m e r i c V a l u e >  
         < V a l u e > 2 5 5 0 0 0 0 . 0 0 0 0 < / V a l u e >  
         < C h a r t T y p e > c t D e t a i l < / C h a r t T y p e >  
         < R e f e r e n c e > 2 8 1 0 1 < / R e f e r e n c e >  
         < T B D o c N a m e > �eIQ�b�Of��{h�1 0 8 . 0 9 . 3 0 < / T B D o c N a m e >  
         < T B C h a r t N a m e > D e t a i l 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 1 5 5 1 < / A c c o u n t N u m b e r >  
         < R o u n d e d > f a l s e < / R o u n d e d >  
     < / T B L i n k >  
     < T B L i n k >  
         < V e r s i o n > 4 < / V e r s i o n >  
         < C o l u m n F i l t e r s / >  
         < D A L i n k I D > f a e e 9 c f 7 - b 5 5 7 - 4 7 8 1 - 9 e b 0 - 6 2 c b 2 a 1 a 1 9 a d 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 1 5 6 1 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 2 3 9 2 0 6 7 9 . 0 0 0 0 < / N u m e r i c V a l u e >  
         < V a l u e > 2 3 9 2 0 6 7 9 . 0 0 0 0 < / V a l u e >  
         < C h a r t T y p e > c t D e t a i l < / C h a r t T y p e >  
         < R e f e r e n c e > 2 8 1 0 1 < / R e f e r e n c e >  
         < T B D o c N a m e > �eIQ�b�Of��{h�1 0 8 . 0 9 . 3 0 < / T B D o c N a m e >  
         < T B C h a r t N a m e > D e t a i l 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 1 5 6 1 < / A c c o u n t N u m b e r >  
         < R o u n d e d > f a l s e < / R o u n d e d >  
     < / T B L i n k >  
     < T B L i n k >  
         < V e r s i o n > 4 < / V e r s i o n >  
         < C o l u m n F i l t e r s / >  
         < D A L i n k I D > e b 6 e b d 6 d - 2 b 3 9 - 4 5 a 7 - b 4 5 0 - 6 f 4 a b 7 2 2 6 5 5 3 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 1 6 3 1 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 2 8 9 8 2 3 9 5 . 0 0 0 0 < / N u m e r i c V a l u e >  
         < V a l u e > 2 8 9 8 2 3 9 5 . 0 0 0 0 < / V a l u e >  
         < C h a r t T y p e > c t D e t a i l < / C h a r t T y p e >  
         < R e f e r e n c e > 2 8 1 0 1 < / R e f e r e n c e >  
         < T B D o c N a m e > �eIQ�b�Of��{h�1 0 8 . 0 9 . 3 0 < / T B D o c N a m e >  
         < T B C h a r t N a m e > D e t a i l 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 1 6 3 1 < / A c c o u n t N u m b e r >  
         < R o u n d e d > f a l s e < / R o u n d e d >  
     < / T B L i n k >  
     < T B L i n k >  
         < V e r s i o n > 4 < / V e r s i o n >  
         < C o l u m n F i l t e r s / >  
         < D A L i n k I D > b 4 b 7 4 5 7 1 - 5 c 0 b - 4 6 7 a - 8 0 4 3 - 6 f b 2 8 3 c c 1 6 d 6 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 1 5 5 9 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 - 2 4 4 2 4 8 9 . 0 0 0 0 < / N u m e r i c V a l u e >  
         < V a l u e > - 2 4 4 2 4 8 9 . 0 0 0 0 < / V a l u e >  
         < C h a r t T y p e > c t D e t a i l < / C h a r t T y p e >  
         < R e f e r e n c e > 2 8 1 0 1 < / R e f e r e n c e >  
         < T B D o c N a m e > �eIQ�b�Of��{h�1 0 8 . 0 9 . 3 0 < / T B D o c N a m e >  
         < T B C h a r t N a m e > D e t a i l 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 1 5 5 9 < / A c c o u n t N u m b e r >  
         < R o u n d e d > f a l s e < / R o u n d e d >  
     < / T B L i n k >  
     < T B L i n k >  
         < V e r s i o n > 4 < / V e r s i o n >  
         < C o l u m n F i l t e r s / >  
         < D A L i n k I D > 9 3 c a 3 4 f 0 - 9 6 9 7 - 4 6 c d - 9 d 7 7 - a 6 7 0 1 7 a f 0 d b 5 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 1 5 6 9 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 - 2 2 3 6 3 5 3 7 . 0 0 0 0 < / N u m e r i c V a l u e >  
         < V a l u e > - 2 2 3 6 3 5 3 7 . 0 0 0 0 < / V a l u e >  
         < C h a r t T y p e > c t D e t a i l < / C h a r t T y p e >  
         < R e f e r e n c e > 2 8 1 0 1 < / R e f e r e n c e >  
         < T B D o c N a m e > �eIQ�b�Of��{h�1 0 8 . 0 9 . 3 0 < / T B D o c N a m e >  
         < T B C h a r t N a m e > D e t a i l 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 1 5 6 9 < / A c c o u n t N u m b e r >  
         < R o u n d e d > f a l s e < / R o u n d e d >  
     < / T B L i n k >  
     < T B L i n k >  
         < V e r s i o n > 4 < / V e r s i o n >  
         < C o l u m n F i l t e r s / >  
         < D A L i n k I D > 5 a 1 c e b f 5 - 0 f 3 1 - 4 6 e 4 - 8 9 2 0 - 2 9 5 6 e d c 7 e 0 5 5 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 1 6 3 9 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 - 2 8 8 1 1 8 6 0 . 0 0 0 0 < / N u m e r i c V a l u e >  
         < V a l u e > - 2 8 8 1 1 8 6 0 . 0 0 0 0 < / V a l u e >  
         < C h a r t T y p e > c t D e t a i l < / C h a r t T y p e >  
         < R e f e r e n c e > 2 8 1 0 1 < / R e f e r e n c e >  
         < T B D o c N a m e > �eIQ�b�Of��{h�1 0 8 . 0 9 . 3 0 < / T B D o c N a m e >  
         < T B C h a r t N a m e > D e t a i l 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 1 6 3 9 < / A c c o u n t N u m b e r >  
         < R o u n d e d > f a l s e < / R o u n d e d >  
     < / T B L i n k >  
     < T B L i n k >  
         < V e r s i o n > 4 < / V e r s i o n >  
         < C o l u m n F i l t e r s / >  
         < D A L i n k I D > 2 e a 0 8 e 2 3 - e a e 2 - 4 d 4 e - a 6 a 5 - f 2 a e f d 0 4 5 9 b 9 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 2 1 4 0 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 9 5 1 5 . 0 0 0 0 < / N u m e r i c V a l u e >  
         < V a l u e > 9 5 1 5 . 0 0 0 0 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 2 1 4 0 < / A c c o u n t N u m b e r >  
         < R o u n d e d > f a l s e < / R o u n d e d >  
     < / T B L i n k >  
     < T B L i n k >  
         < V e r s i o n > 4 < / V e r s i o n >  
         < C o l u m n F i l t e r s / >  
         < D A L i n k I D > 6 3 5 b d b b 2 - 8 b 8 3 - 4 2 d d - 9 e 5 a - 0 f b 4 e 7 2 a 6 6 d 5 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 1 1 1 8 0 1 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 1 5 4 5 9 9 5 . 0 0 0 0 < / N u m e r i c V a l u e >  
         < V a l u e > 1 5 4 5 9 9 5 . 0 0 0 0 < / V a l u e >  
         < C h a r t T y p e > c t D e t a i l < / C h a r t T y p e >  
         < R e f e r e n c e > 2 8 1 0 1 < / R e f e r e n c e >  
         < T B D o c N a m e > �eIQ�b�Of��{h�1 0 8 . 0 9 . 3 0 < / T B D o c N a m e >  
         < T B C h a r t N a m e > D e t a i l 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 1 1 1 8 0 1 < / A c c o u n t N u m b e r >  
         < R o u n d e d > f a l s e < / R o u n d e d >  
     < / T B L i n k >  
     < T B L i n k >  
         < V e r s i o n > 4 < / V e r s i o n >  
         < C o l u m n F i l t e r s / >  
         < D A L i n k I D > d 6 2 4 4 e 0 1 - 3 2 0 6 - 4 d 7 b - a 0 3 5 - b 2 b 5 0 6 1 f 6 2 1 6 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 1 1 1 8 0 2 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 - 2 7 6 4 2 7 . 0 0 0 0 < / N u m e r i c V a l u e >  
         < V a l u e > - 2 7 6 4 2 7 . 0 0 0 0 < / V a l u e >  
         < C h a r t T y p e > c t D e t a i l < / C h a r t T y p e >  
         < R e f e r e n c e > 2 8 1 0 1 < / R e f e r e n c e >  
         < T B D o c N a m e > �eIQ�b�Of��{h�1 0 8 . 0 9 . 3 0 < / T B D o c N a m e >  
         < T B C h a r t N a m e > D e t a i l 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 1 1 1 8 0 2 < / A c c o u n t N u m b e r >  
         < R o u n d e d > f a l s e < / R o u n d e d >  
     < / T B L i n k >  
     < T B L i n k >  
         < V e r s i o n > 4 < / V e r s i o n >  
         < C o l u m n F i l t e r s / >  
         < D A L i n k I D > 5 2 5 3 a a 9 f - 4 0 9 3 - 4 a 6 e - 9 4 4 0 - 0 3 7 3 f c 2 e 5 d 7 2 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 1 1 1 8 0 3 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 5 6 9 6 0 4 0 3 . 0 0 0 0 < / N u m e r i c V a l u e >  
         < V a l u e > 5 6 9 6 0 4 0 3 . 0 0 0 0 < / V a l u e >  
         < C h a r t T y p e > c t D e t a i l < / C h a r t T y p e >  
         < R e f e r e n c e > 2 8 1 0 1 < / R e f e r e n c e >  
         < T B D o c N a m e > �eIQ�b�Of��{h�1 0 8 . 0 9 . 3 0 < / T B D o c N a m e >  
         < T B C h a r t N a m e > D e t a i l 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 1 1 1 8 0 3 < / A c c o u n t N u m b e r >  
         < R o u n d e d > f a l s e < / R o u n d e d >  
     < / T B L i n k >  
     < T B L i n k >  
         < V e r s i o n > 4 < / V e r s i o n >  
         < C o l u m n F i l t e r s / >  
         < D A L i n k I D > 4 6 9 4 8 8 3 e - e 9 8 1 - 4 a 2 b - b a 9 2 - 6 9 2 7 5 2 e 1 2 a 2 7 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 1 1 1 8 0 4 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 2 7 4 6 7 1 8 . 0 0 0 0 < / N u m e r i c V a l u e >  
         < V a l u e > 2 7 4 6 7 1 8 . 0 0 0 0 < / V a l u e >  
         < C h a r t T y p e > c t D e t a i l < / C h a r t T y p e >  
         < R e f e r e n c e > 2 8 1 0 1 < / R e f e r e n c e >  
         < T B D o c N a m e > �eIQ�b�Of��{h�1 0 8 . 0 9 . 3 0 < / T B D o c N a m e >  
         < T B C h a r t N a m e > D e t a i l 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 1 1 1 8 0 4 < / A c c o u n t N u m b e r >  
         < R o u n d e d > f a l s e < / R o u n d e d >  
     < / T B L i n k >  
     < T B L i n k >  
         < V e r s i o n > 4 < / V e r s i o n >  
         < C o l u m n F i l t e r s / >  
         < D A L i n k I D > 0 7 b 5 0 8 e 5 - b 7 0 e - 4 7 a e - 8 d b 5 - c 3 f 7 6 4 d 2 2 f 9 9 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 7 1 1 0 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 - 2 9 0 2 0 3 3 . 0 0 0 0 < / N u m e r i c V a l u e >  
         < V a l u e > - 2 9 0 2 0 3 3 . 0 0 0 0 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 7 1 1 0 < / A c c o u n t N u m b e r >  
         < R o u n d e d > f a l s e < / R o u n d e d >  
     < / T B L i n k >  
     < T B L i n k >  
         < V e r s i o n > 4 < / V e r s i o n >  
         < C o l u m n F i l t e r s / >  
         < D A L i n k I D > c 1 d 8 7 e b e - 4 4 d f - 4 3 5 4 - 8 e 7 8 - 2 c 3 a b 5 8 a 2 0 1 2 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 7 1 2 2 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 - 4 4 4 0 6 . 0 0 0 0 < / N u m e r i c V a l u e >  
         < V a l u e > - 4 4 4 0 6 . 0 0 0 0 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 7 1 2 2 < / A c c o u n t N u m b e r >  
         < R o u n d e d > f a l s e < / R o u n d e d >  
     < / T B L i n k >  
     < T B L i n k >  
         < V e r s i o n > 4 < / V e r s i o n >  
         < C o l u m n F i l t e r s / >  
         < D A L i n k I D > 5 f d f b e 0 5 - d 7 2 9 - 4 7 0 e - a 8 c 4 - a f 3 6 b e a 5 f b 5 8 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 7 1 3 0 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 7 1 3 0 < / A c c o u n t N u m b e r >  
         < R o u n d e d > f a l s e < / R o u n d e d >  
     < / T B L i n k >  
     < T B L i n k >  
         < V e r s i o n > 4 < / V e r s i o n >  
         < C o l u m n F i l t e r s / >  
         < D A L i n k I D > 6 d 3 3 c 0 e 1 - a d e a - 4 8 7 5 - b 5 7 1 - a 2 f 6 8 2 7 d 7 a 4 2 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 7 1 4 0 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 1 0 4 3 0 5 5 . 0 0 0 0 < / N u m e r i c V a l u e >  
         < V a l u e > 1 0 4 3 0 5 5 . 0 0 0 0 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 7 1 4 0 < / A c c o u n t N u m b e r >  
         < R o u n d e d > f a l s e < / R o u n d e d >  
     < / T B L i n k >  
     < T B L i n k >  
         < V e r s i o n > 4 < / V e r s i o n >  
         < C o l u m n F i l t e r s / >  
         < D A L i n k I D > a d 8 5 0 c 5 7 - 9 0 d 5 - 4 9 a e - a b 7 5 - c 2 c 0 e f c 0 4 2 9 3 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 7 1 6 0 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 - 1 9 6 0 0 5 . 0 0 0 0 < / N u m e r i c V a l u e >  
         < V a l u e > - 1 9 6 0 0 5 . 0 0 0 0 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 7 1 6 0 < / A c c o u n t N u m b e r >  
         < R o u n d e d > f a l s e < / R o u n d e d >  
     < / T B L i n k >  
     < T B L i n k >  
         < V e r s i o n > 4 < / V e r s i o n >  
         < C o l u m n F i l t e r s / >  
         < D A L i n k I D > 2 2 0 7 9 5 9 f - 0 5 e 7 - 4 e 1 b - 8 c b 7 - 5 f f c 9 a e 8 d 1 1 c 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 7 3 1 0 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 - 5 3 6 0 5 3 3 . 0 0 0 0 < / N u m e r i c V a l u e >  
         < V a l u e > - 5 3 6 0 5 3 3 . 0 0 0 0 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 7 3 1 0 < / A c c o u n t N u m b e r >  
         < R o u n d e d > f a l s e < / R o u n d e d >  
     < / T B L i n k >  
     < T B L i n k >  
         < V e r s i o n > 4 < / V e r s i o n >  
         < C o l u m n F i l t e r s / >  
         < D A L i n k I D > b 9 d c 1 b d 4 - e c 5 4 - 4 c 3 2 - 8 8 1 c - b 6 3 9 9 e 1 e 9 d 8 1 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 7 4 8 0 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 - 2 0 0 6 0 0 . 0 0 0 0 < / N u m e r i c V a l u e >  
         < V a l u e > - 2 0 0 6 0 0 . 0 0 0 0 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 7 4 8 0 < / A c c o u n t N u m b e r >  
         < R o u n d e d > f a l s e < / R o u n d e d >  
     < / T B L i n k >  
     < T B L i n k >  
         < V e r s i o n > 4 < / V e r s i o n >  
         < C o l u m n F i l t e r s / >  
         < D A L i n k I D > e 6 4 b d 2 4 f - 3 2 f b - 4 f 0 d - b 2 3 d - e e 2 2 f 2 a d 8 a 2 2 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 7 1 1 0   1 0 7 . 0 9 . 3 0 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 - 2 1 8 1 1 3 6 . 0 0 0 0 < / N u m e r i c V a l u e >  
         < V a l u e > - 2 1 8 1 1 3 6 . 0 0 0 0 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 1 0 7 . 0 9 . 3 0 < / U s e r F r i e n d l y C o l u m n N a m e >  
         < A c c o u n t N u m b e r > 7 1 1 0 < / A c c o u n t N u m b e r >  
         < R o u n d e d > f a l s e < / R o u n d e d >  
     < / T B L i n k >  
     < T B L i n k >  
         < V e r s i o n > 4 < / V e r s i o n >  
         < C o l u m n F i l t e r s / >  
         < D A L i n k I D > 9 4 9 f 9 2 2 4 - f c 7 f - 4 e a 5 - 8 2 2 5 - 8 0 7 5 9 3 9 8 7 2 3 b 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 7 1 2 2   1 0 7 . 0 9 . 3 0 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 - 4 4 4 0 6 . 0 0 0 0 < / N u m e r i c V a l u e >  
         < V a l u e > - 4 4 4 0 6 . 0 0 0 0 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 1 0 7 . 0 9 . 3 0 < / U s e r F r i e n d l y C o l u m n N a m e >  
         < A c c o u n t N u m b e r > 7 1 2 2 < / A c c o u n t N u m b e r >  
         < R o u n d e d > f a l s e < / R o u n d e d >  
     < / T B L i n k >  
     < T B L i n k >  
         < V e r s i o n > 4 < / V e r s i o n >  
         < C o l u m n F i l t e r s / >  
         < D A L i n k I D > 5 0 e 5 6 d 7 d - c 2 4 6 - 4 4 1 e - b 4 2 3 - 6 2 e b 7 d 2 7 9 0 2 b 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 7 1 3 0   1 0 7 . 0 9 . 3 0 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 - 1 3 0 0 0 0 . 0 0 0 0 < / N u m e r i c V a l u e >  
         < V a l u e > - 1 3 0 0 0 0 . 0 0 0 0 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 1 0 7 . 0 9 . 3 0 < / U s e r F r i e n d l y C o l u m n N a m e >  
         < A c c o u n t N u m b e r > 7 1 3 0 < / A c c o u n t N u m b e r >  
         < R o u n d e d > f a l s e < / R o u n d e d >  
     < / T B L i n k >  
     < T B L i n k >  
         < V e r s i o n > 4 < / V e r s i o n >  
         < C o l u m n F i l t e r s / >  
         < D A L i n k I D > 0 9 2 4 c b c 2 - 8 c c 2 - 4 c 2 1 - 9 7 3 0 - 9 0 b 2 2 8 2 b c b 0 2 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 7 1 4 0   1 0 7 . 0 9 . 3 0 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 1 4 1 0 0 5 0 . 0 0 0 0 < / N u m e r i c V a l u e >  
         < V a l u e > 1 4 1 0 0 5 0 . 0 0 0 0 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 1 0 7 . 0 9 . 3 0 < / U s e r F r i e n d l y C o l u m n N a m e >  
         < A c c o u n t N u m b e r > 7 1 4 0 < / A c c o u n t N u m b e r >  
         < R o u n d e d > f a l s e < / R o u n d e d >  
     < / T B L i n k >  
     < T B L i n k >  
         < V e r s i o n > 4 < / V e r s i o n >  
         < C o l u m n F i l t e r s / >  
         < D A L i n k I D > 2 2 9 2 c d 7 0 - 0 8 6 0 - 4 d 5 d - 9 5 e 4 - 6 4 9 3 3 a 3 a 2 2 e f 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 7 1 6 0   1 0 7 . 0 9 . 3 0 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 - 1 9 0 8 5 9 . 0 0 0 0 < / N u m e r i c V a l u e >  
         < V a l u e > - 1 9 0 8 5 9 . 0 0 0 0 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 1 0 7 . 0 9 . 3 0 < / U s e r F r i e n d l y C o l u m n N a m e >  
         < A c c o u n t N u m b e r > 7 1 6 0 < / A c c o u n t N u m b e r >  
         < R o u n d e d > f a l s e < / R o u n d e d >  
     < / T B L i n k >  
     < T B L i n k >  
         < V e r s i o n > 4 < / V e r s i o n >  
         < C o l u m n F i l t e r s / >  
         < D A L i n k I D > 7 b 9 e d 3 3 c - 9 1 5 b - 4 4 2 7 - a d e 7 - c 2 a b 9 b 3 f 7 1 3 9 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 7 3 1 0   1 0 7 . 0 9 . 3 0 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 2 7 4 2 1 4 1 . 0 0 0 0 < / N u m e r i c V a l u e >  
         < V a l u e > 2 7 4 2 1 4 1 . 0 0 0 0 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 1 0 7 . 0 9 . 3 0 < / U s e r F r i e n d l y C o l u m n N a m e >  
         < A c c o u n t N u m b e r > 7 3 1 0 < / A c c o u n t N u m b e r >  
         < R o u n d e d > f a l s e < / R o u n d e d >  
     < / T B L i n k >  
     < T B L i n k >  
         < V e r s i o n > 4 < / V e r s i o n >  
         < C o l u m n F i l t e r s / >  
         < D A L i n k I D > 3 c b 0 5 9 9 4 - e 3 9 1 - 4 7 3 8 - b 1 7 9 - 7 6 0 8 0 3 e c 8 4 7 3 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 7 4 8 0   1 0 7 . 0 9 . 3 0 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 - 1 5 0 0 0 0 . 0 0 0 0 < / N u m e r i c V a l u e >  
         < V a l u e > - 1 5 0 0 0 0 . 0 0 0 0 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 1 0 7 . 0 9 . 3 0 < / U s e r F r i e n d l y C o l u m n N a m e >  
         < A c c o u n t N u m b e r > 7 4 8 0 < / A c c o u n t N u m b e r >  
         < R o u n d e d > f a l s e < / R o u n d e d >  
     < / T B L i n k >  
     < T B L i n k >  
         < V e r s i o n > 4 < / V e r s i o n >  
         < C o l u m n F i l t e r s / >  
         < D A L i n k I D > 0 9 d 1 9 4 b 4 - 0 6 7 7 - 4 6 9 5 - 8 7 d d - d 9 7 6 4 c b 0 2 d 1 1 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 7 5 6 0 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 2 1 1 . 0 0 0 0 < / N u m e r i c V a l u e >  
         < V a l u e > 2 1 1 . 0 0 0 0 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 7 5 6 0 < / A c c o u n t N u m b e r >  
         < R o u n d e d > f a l s e < / R o u n d e d >  
     < / T B L i n k >  
     < T B L i n k >  
         < V e r s i o n > 4 < / V e r s i o n >  
         < C o l u m n F i l t e r s / >  
         < D A L i n k I D > 7 e 7 7 9 e d 1 - 2 4 1 8 - 4 e 0 1 - 9 6 4 5 - 0 e f 3 0 1 8 6 a 9 c 1 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 7 5 6 0   1 0 7 . 0 9 . 3 0 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 1 0 7 . 0 9 . 3 0 < / U s e r F r i e n d l y C o l u m n N a m e >  
         < A c c o u n t N u m b e r > 7 5 6 0 < / A c c o u n t N u m b e r >  
         < R o u n d e d > f a l s e < / R o u n d e d >  
     < / T B L i n k >  
     < T B L i n k >  
         < V e r s i o n > 4 < / V e r s i o n >  
         < C o l u m n F i l t e r s / >  
         < D A L i n k I D > 3 8 1 7 e b 1 4 - 8 3 b f - 4 3 1 6 - b c 1 7 - a b 4 5 1 9 6 1 4 8 2 e 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 7 8 8 0 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 7 8 8 0 < / A c c o u n t N u m b e r >  
         < R o u n d e d > f a l s e < / R o u n d e d >  
     < / T B L i n k >  
     < T B L i n k >  
         < V e r s i o n > 4 < / V e r s i o n >  
         < C o l u m n F i l t e r s / >  
         < D A L i n k I D > 6 5 5 4 9 6 c f - c a b 0 - 4 8 e a - b 2 c 7 - e b f c e 4 b 7 e 0 2 f 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 7 8 8 0   1 0 7 . 0 9 . 3 0 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 1 0 7 . 0 9 . 3 0 < / U s e r F r i e n d l y C o l u m n N a m e >  
         < A c c o u n t N u m b e r > 7 8 8 0 < / A c c o u n t N u m b e r >  
         < R o u n d e d > f a l s e < / R o u n d e d >  
     < / T B L i n k >  
     < T B L i n k >  
         < V e r s i o n > 4 < / V e r s i o n >  
         < C o l u m n F i l t e r s / >  
         < D A L i n k I D > 9 6 3 f a 6 0 a - 8 8 6 3 - 4 e 2 1 - b 2 4 9 - d e c 1 1 1 b 0 8 1 0 6 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 7 1 0 0 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 - 7 6 6 0 5 2 2 . 0 0 0 0 < / N u m e r i c V a l u e >  
         < V a l u e > - 7 6 6 0 5 2 2 . 0 0 0 0 < / V a l u e >  
         < C h a r t T y p e > c t F S S u b c l a s s e s < / C h a r t T y p e >  
         < R e f e r e n c e > 2 8 1 0 1 < / R e f e r e n c e >  
         < T B D o c N a m e > �eIQ�b�Of��{h�1 0 8 . 0 9 . 3 0 < / T B D o c N a m e >  
         < T B C h a r t N a m e > F S   S u b - C l a s s e s 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 2 0 d f 4 e 1 8 - 2 8 0 6 - 4 2 5 8 - b 6 5 f - 4 4 4 c a 7 b a a 6 3 9 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 7 5 0 0 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 8 4 9 3 2 2 . 0 0 0 0 < / N u m e r i c V a l u e >  
         < V a l u e > 8 4 9 3 2 2 . 0 0 0 0 < / V a l u e >  
         < C h a r t T y p e > c t F S S u b c l a s s e s < / C h a r t T y p e >  
         < R e f e r e n c e > 2 8 1 0 1 < / R e f e r e n c e >  
         < T B D o c N a m e > �eIQ�b�Of��{h�1 0 8 . 0 9 . 3 0 < / T B D o c N a m e >  
         < T B C h a r t N a m e > F S   S u b - C l a s s e s 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 5 9 f 3 b 1 9 2 - e 8 7 b - 4 0 6 0 - 9 b e f - 5 2 3 0 b a 2 a 5 7 4 9 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 7 1 0 0   1 0 7 . 0 9 . 3 0 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 1 4 5 5 7 9 0 . 0 0 0 0 < / N u m e r i c V a l u e >  
         < V a l u e > 1 4 5 5 7 9 0 . 0 0 0 0 < / V a l u e >  
         < C h a r t T y p e > c t F S S u b c l a s s e s < / C h a r t T y p e >  
         < R e f e r e n c e > 2 8 1 0 1 < / R e f e r e n c e >  
         < T B D o c N a m e > �eIQ�b�Of��{h�1 0 8 . 0 9 . 3 0 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 1 0 7 . 0 9 . 3 0 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 1 6 9 7 6 0 9 2 - b 5 a 0 - 4 0 f 6 - 9 4 5 e - 1 1 8 4 3 e e 5 7 3 f 5 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 7 5 0 0   1 0 7 . 0 9 . 3 0 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 c t F S S u b c l a s s e s < / C h a r t T y p e >  
         < R e f e r e n c e > 2 8 1 0 1 < / R e f e r e n c e >  
         < T B D o c N a m e > �eIQ�b�Of��{h�1 0 8 . 0 9 . 3 0 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 1 0 7 . 0 9 . 3 0 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 6 9 1 c 2 a f f - 7 6 d 6 - 4 d b 3 - 9 b 7 9 - 7 3 6 e a f 2 4 4 b 2 5 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 D T T - 3 4 2 0 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 �eIQ�b�Of��{h�1 0 8 . 0 9 . 3 0 < / T B D o c N a m e >  
         < T B C h a r t N a m e > D e t a i l 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 D T T - 3 4 2 0 < / A c c o u n t N u m b e r >  
         < R o u n d e d > f a l s e < / R o u n d e d >  
     < / T B L i n k >  
     < T B L i n k >  
         < V e r s i o n > 4 < / V e r s i o n >  
         < C o l u m n F i l t e r s / >  
         < D A L i n k I D > d 1 7 7 e 4 3 7 - f d f 8 - 4 f a 3 - 8 7 9 d - b 8 1 1 7 0 7 e 8 6 1 5 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 9 6 0 0   1 0 7 . 0 9 . 3 0 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 1 6 9 7 6 5 5 2 7 8 0 0 0 0 0 0 2 7 4 < / T B C h a r t I D >  
         < C o n s o l i d a t e d C o m p a n y I D   x s i : n i l = " t r u e " / >  
         < T B D o c u m e n t I D > 1 4 7 9 6 3 0 6 1 6 4 0 0 0 0 0 1 2 5 < / T B D o c u m e n t I D >  
         < N u m e r i c V a l u e > - 1 8 2 3 4 5 6 3 . 0 0 0 0 < / N u m e r i c V a l u e >  
         < V a l u e > - 1 8 2 3 4 5 6 3 . 0 0 0 0 < / V a l u e >  
         < C h a r t T y p e > c t C l a s s e s < / C h a r t T y p e >  
         < R e f e r e n c e > 2 8 1 0 1 < / R e f e r e n c e >  
         < T B D o c N a m e > �eIQ�b�Of��{h�1 0 8 . 0 9 . 3 0 < / T B D o c N a m e >  
         < T B C h a r t N a m e > C l a s s e s < / T B C h a r t N a m e >  
         < C o l u m n N a m e > P r i o r P e r i o d 4 B a l a n c e < / C o l u m n N a m e >  
         < U s e r F r i e n d l y C o l u m n N a m e > 1 0 7 . 0 9 . 3 0 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 a c 8 5 0 3 2 b - b 3 a c - 4 c 3 0 - b d 6 a - c e d b b 8 8 6 f 8 1 7 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 9 6 0 0 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 1 6 9 7 6 5 5 2 7 8 0 0 0 0 0 0 2 7 4 < / T B C h a r t I D >  
         < C o n s o l i d a t e d C o m p a n y I D   x s i : n i l = " t r u e " / >  
         < T B D o c u m e n t I D > 1 4 7 9 6 3 0 6 1 6 4 0 0 0 0 0 1 2 5 < / T B D o c u m e n t I D >  
         < N u m e r i c V a l u e > - 2 6 2 0 1 2 8 4 . 0 0 0 0 < / N u m e r i c V a l u e >  
         < V a l u e > - 2 6 2 0 1 2 8 4 . 0 0 0 0 < / V a l u e >  
         < C h a r t T y p e > c t C l a s s e s < / C h a r t T y p e >  
         < R e f e r e n c e > 2 8 1 0 1 < / R e f e r e n c e >  
         < T B D o c N a m e > �eIQ�b�Of��{h�1 0 8 . 0 9 . 3 0 < / T B D o c N a m e >  
         < T B C h a r t N a m e > C l a s s e s 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 4 1 5 4 b 3 5 1 - 3 d 5 b - 4 2 2 5 - a 0 b 5 - 5 3 b 5 a 8 b 5 9 7 f 4 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 4 0 0 0   1 0 7 . 0 9 . 3 0 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 - 1 8 3 5 4 0 0 8 5 . 0 0 0 0 < / N u m e r i c V a l u e >  
         < V a l u e > - 1 8 3 5 4 0 0 8 5 . 0 0 0 0 < / V a l u e >  
         < C h a r t T y p e > c t F S S u b c l a s s e s < / C h a r t T y p e >  
         < R e f e r e n c e > 2 8 1 0 1 < / R e f e r e n c e >  
         < T B D o c N a m e > �eIQ�b�Of��{h�1 0 8 . 0 9 . 3 0 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 1 0 7 . 0 9 . 3 0 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 2 f 0 8 8 0 d 6 - 7 e 8 0 - 4 d d d - 9 f d 1 - 0 2 d d b 9 8 f c 3 5 d 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 6 0 0 0   1 0 7 . 0 9 . 3 0 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 1 5 9 7 0 0 5 8 7 . 0 0 0 0 < / N u m e r i c V a l u e >  
         < V a l u e > 1 5 9 7 0 0 5 8 7 . 0 0 0 0 < / V a l u e >  
         < C h a r t T y p e > c t F S S u b c l a s s e s < / C h a r t T y p e >  
         < R e f e r e n c e > 2 8 1 0 1 < / R e f e r e n c e >  
         < T B D o c N a m e > �eIQ�b�Of��{h�1 0 8 . 0 9 . 3 0 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 1 0 7 . 0 9 . 3 0 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 8 b 3 7 7 a a 4 - f 8 0 0 - 4 4 a 3 - a d 6 0 - 6 2 9 2 9 3 3 4 a 3 e c 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 D T T - 1 9 0 0 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 5 0 4 9 6 2 9 2 . 0 0 0 0 < / N u m e r i c V a l u e >  
         < V a l u e > 5 0 4 9 6 2 9 2 . 0 0 0 0 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 D T T - 1 9 0 0 < / A c c o u n t N u m b e r >  
         < R o u n d e d > f a l s e < / R o u n d e d >  
     < / T B L i n k >  
     < T B L i n k >  
         < V e r s i o n > 4 < / V e r s i o n >  
         < C o l u m n F i l t e r s / >  
         < D A L i n k I D > 2 5 d c 8 b d 4 - 4 b 9 4 - 4 4 b 6 - b 0 d 5 - 1 a 0 7 8 a 7 8 5 a 3 6 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 D T T - 2 3 0 0 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 - 1 0 2 7 2 6 9 4 . 0 0 0 0 < / N u m e r i c V a l u e >  
         < V a l u e > - 1 0 2 7 2 6 9 4 . 0 0 0 0 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 D T T - 2 3 0 0 < / A c c o u n t N u m b e r >  
         < R o u n d e d > f a l s e < / R o u n d e d >  
     < / T B L i n k >  
     < T B L i n k >  
         < V e r s i o n > 4 < / V e r s i o n >  
         < C o l u m n F i l t e r s / >  
         < D A L i n k I D > e b 2 2 4 0 c 7 - b 0 2 9 - 4 b 4 d - 9 b 5 8 - e 4 2 7 a c e 1 6 9 6 5 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 D T T - 2 4 0 0 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 - 4 0 6 0 6 3 8 4 . 0 0 0 0 < / N u m e r i c V a l u e >  
         < V a l u e > - 4 0 6 0 6 3 8 4 . 0 0 0 0 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 D T T - 2 4 0 0 < / A c c o u n t N u m b e r >  
         < R o u n d e d > f a l s e < / R o u n d e d >  
     < / T B L i n k >  
     < T B L i n k >  
         < V e r s i o n > 4 < / V e r s i o n >  
         < C o l u m n F i l t e r s / >  
         < D A L i n k I D > 9 4 0 8 d 9 4 a - b 9 9 f - 4 a f c - 8 4 e 8 - 1 5 0 7 4 f d 1 0 d b c 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 7 5 1 0 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 8 4 9 1 1 1 . 0 0 0 0 < / N u m e r i c V a l u e >  
         < V a l u e > 8 4 9 1 1 1 . 0 0 0 0 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 7 5 1 0 < / A c c o u n t N u m b e r >  
         < R o u n d e d > f a l s e < / R o u n d e d >  
     < / T B L i n k >  
     < T B L i n k >  
         < V e r s i o n > 4 < / V e r s i o n >  
         < C o l u m n F i l t e r s / >  
         < D A L i n k I D > 9 9 f c 9 9 c d - a e 2 d - 4 8 9 d - b f e b - 2 b 0 1 6 9 6 7 d d f a 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 7 5 1 0   1 0 7 . 0 9 . 3 0 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 �eIQ�b�Of��{h�1 0 8 . 0 9 . 3 0 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 1 0 7 . 0 9 . 3 0 < / U s e r F r i e n d l y C o l u m n N a m e >  
         < A c c o u n t N u m b e r > 7 5 1 0 < / A c c o u n t N u m b e r >  
         < R o u n d e d > f a l s e < / R o u n d e d >  
     < / T B L i n k >  
     < T B L i n k >  
         < V e r s i o n > 4 < / V e r s i o n >  
         < C o l u m n F i l t e r s / >  
         < D A L i n k I D > a 2 3 f 0 9 5 6 - 7 c f 1 - 4 7 2 6 - a 9 f 8 - 1 7 8 4 d a d b b 7 9 0 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 1 X X X   1 0 7 . 0 9 . 3 0 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 1 4 7 9 6 3 0 6 1 6 4 0 0 0 0 0 1 3 0 < / T B C h a r t I D >  
         < C o n s o l i d a t e d C o m p a n y I D   x s i : n i l = " t r u e " / >  
         < T B D o c u m e n t I D > 1 4 7 9 6 3 0 6 1 6 4 0 0 0 0 0 1 2 5 < / T B D o c u m e n t I D >  
         < N u m e r i c V a l u e > 7 0 9 1 3 0 8 4 4 . 0 0 0 0 < / N u m e r i c V a l u e >  
         < V a l u e > 7 0 9 1 3 0 8 4 4 . 0 0 0 0 < / V a l u e >  
         < C h a r t T y p e > c t C l a s s e s < / C h a r t T y p e >  
         < R e f e r e n c e > 2 8 1 0 1 < / R e f e r e n c e >  
         < T B D o c N a m e > �eIQ�b�Of��{h�1 0 8 . 0 9 . 3 0 < / T B D o c N a m e >  
         < T B C h a r t N a m e > C l a s s e s < / T B C h a r t N a m e >  
         < C o l u m n N a m e > P r i o r P e r i o d 4 B a l a n c e < / C o l u m n N a m e >  
         < U s e r F r i e n d l y C o l u m n N a m e > 1 0 7 . 0 9 . 3 0 < / U s e r F r i e n d l y C o l u m n N a m e >  
         < A c c o u n t N u m b e r > 1 X X X < / A c c o u n t N u m b e r >  
         < R o u n d e d > f a l s e < / R o u n d e d >  
     < / T B L i n k >  
     < T B L i n k >  
         < V e r s i o n > 4 < / V e r s i o n >  
         < C o l u m n F i l t e r s / >  
         < D A L i n k I D > b 0 7 3 1 d 9 a - c c 7 f - 4 1 3 1 - 8 c 6 5 - 6 e a 7 f 1 4 8 5 9 c d 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 �eIQ�b�Of��{h�1 0 8 . 0 9 . 3 0   3 2 X X   1 0 8 . 0 9 . 3 0 P e r 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 - 1 2 3 3 4 0 6 9 3 . 0 0 0 0 < / N u m e r i c V a l u e >  
         < V a l u e > - 1 2 3 3 4 0 6 9 3 . 0 0 0 0 < / V a l u e >  
         < C h a r t T y p e > c t F S S u b c l a s s e s < / C h a r t T y p e >  
         < R e f e r e n c e > 2 8 1 0 1 < / R e f e r e n c e >  
         < T B D o c N a m e > �eIQ�b�Of��{h�1 0 8 . 0 9 . 3 0 < / T B D o c N a m e >  
         < T B C h a r t N a m e > F S   S u b - C l a s s e s < / T B C h a r t N a m e >  
         < C o l u m n N a m e > F i n a l B a l a n c e < / C o l u m n N a m e >  
         < U s e r F r i e n d l y C o l u m n N a m e > 1 0 8 . 0 9 . 3 0 P e r   A u d i t < / U s e r F r i e n d l y C o l u m n N a m e >  
         < A c c o u n t N u m b e r > 3 2 X X < / A c c o u n t N u m b e r >  
         < R o u n d e d > f a l s e < / R o u n d e d >  
     < / T B L i n k >  
 < / A r r a y O f T B L i n k > 
</file>

<file path=customXml/item2.xml>��< ? x m l   v e r s i o n = " 1 . 0 "   e n c o d i n g = " u t f - 1 6 " ? > < P a r t M a p   x m l n s : x s i = " h t t p : / / w w w . w 3 . o r g / 2 0 0 1 / X M L S c h e m a - i n s t a n c e "   x m l n s : x s d = " h t t p : / / w w w . w 3 . o r g / 2 0 0 1 / X M L S c h e m a " >  
     < P a r t s >  
         < P a r t I t e m >  
             < P r o p e r t y N a m e > T B L i n k L i s t K e y < / P r o p e r t y N a m e >  
             < V a l u e > { 9 8 2 5 A 9 1 9 - 3 2 F F - 4 A 0 8 - B C D 4 - 5 E 6 9 A 5 7 9 8 5 1 C } < / V a l u e >  
         < / P a r t I t e m >  
         < P a r t I t e m >  
             < P r o p e r t y N a m e > D A L i n k L i s t K e y < / P r o p e r t y N a m e >  
             < V a l u e > { 1 6 5 3 A 2 C A - 5 D C 4 - 4 F 7 3 - B 6 9 5 - 1 2 E A B 4 7 3 E 8 3 8 } < / V a l u e >  
         < / P a r t I t e m >  
         < P a r t I t e m >  
             < P r o p e r t y N a m e > T B L i n k T y p e L i n k H i g h l i g h t < / P r o p e r t y N a m e >  
             < V a l u e > T r u e < / V a l u e >  
         < / P a r t I t e m >  
     < / P a r t s >  
 < / P a r t M a p > 
</file>

<file path=customXml/item3.xml>��< ? x m l   v e r s i o n = " 1 . 0 "   e n c o d i n g = " u t f - 1 6 " ? > < A r r a y O f D A L i n k   x m l n s : x s i = " h t t p : / / w w w . w 3 . o r g / 2 0 0 1 / X M L S c h e m a - i n s t a n c e "   x m l n s : x s d = " h t t p : / / w w w . w 3 . o r g / 2 0 0 1 / X M L S c h e m a " / > 
</file>

<file path=customXml/item4.xml><?xml version="1.0" encoding="utf-8"?>
<DAEMSEngagementItemInfo xmlns="http://schemas.microsoft.com/DAEMSEngagementItemInfoXML">
  <EngagementID>5000535512</EngagementID>
  <LogicalEMSServerID>3792125711090171304</LogicalEMSServerID>
  <WorkingPaperID>3058459140000000169</WorkingPaperID>
</DAEMSEngagementItemInfo>
</file>

<file path=customXml/itemProps1.xml><?xml version="1.0" encoding="utf-8"?>
<ds:datastoreItem xmlns:ds="http://schemas.openxmlformats.org/officeDocument/2006/customXml" ds:itemID="{9825A919-32FF-4A08-BCD4-5E69A579851C}">
  <ds:schemaRefs>
    <ds:schemaRef ds:uri="http://www.w3.org/2001/XMLSchema"/>
  </ds:schemaRefs>
</ds:datastoreItem>
</file>

<file path=customXml/itemProps2.xml><?xml version="1.0" encoding="utf-8"?>
<ds:datastoreItem xmlns:ds="http://schemas.openxmlformats.org/officeDocument/2006/customXml" ds:itemID="{0BA14F3F-1A1E-49B5-8D7B-00CABB778190}">
  <ds:schemaRefs>
    <ds:schemaRef ds:uri="http://www.w3.org/2001/XMLSchema"/>
  </ds:schemaRefs>
</ds:datastoreItem>
</file>

<file path=customXml/itemProps3.xml><?xml version="1.0" encoding="utf-8"?>
<ds:datastoreItem xmlns:ds="http://schemas.openxmlformats.org/officeDocument/2006/customXml" ds:itemID="{1653A2CA-5DC4-4F73-B695-12EAB473E838}">
  <ds:schemaRefs>
    <ds:schemaRef ds:uri="http://www.w3.org/2001/XMLSchema"/>
  </ds:schemaRefs>
</ds:datastoreItem>
</file>

<file path=customXml/itemProps4.xml><?xml version="1.0" encoding="utf-8"?>
<ds:datastoreItem xmlns:ds="http://schemas.openxmlformats.org/officeDocument/2006/customXml" ds:itemID="{FF629CC9-236E-4BB3-A0CE-5ADB9DDFF3B3}">
  <ds:schemaRefs>
    <ds:schemaRef ds:uri="http://schemas.microsoft.com/DAEMSEngagementItemInfoXM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11</vt:i4>
      </vt:variant>
    </vt:vector>
  </HeadingPairs>
  <TitlesOfParts>
    <vt:vector size="13" baseType="lpstr">
      <vt:lpstr>108Q3資產負債表-查核</vt:lpstr>
      <vt:lpstr>108Q3損益表-核閱</vt:lpstr>
      <vt:lpstr>'108Q3資產負債表-查核'!ActDesc</vt:lpstr>
      <vt:lpstr>'108Q3損益表-核閱'!ActDesc_1</vt:lpstr>
      <vt:lpstr>'108Q3資產負債表-查核'!ActDesc_P2</vt:lpstr>
      <vt:lpstr>'108Q3損益表-核閱'!Col01_1</vt:lpstr>
      <vt:lpstr>'108Q3損益表-核閱'!Col02_1</vt:lpstr>
      <vt:lpstr>'108Q3損益表-核閱'!Col03_1</vt:lpstr>
      <vt:lpstr>'108Q3損益表-核閱'!Col04_1</vt:lpstr>
      <vt:lpstr>'108Q3損益表-核閱'!FiscalPeriod1C</vt:lpstr>
      <vt:lpstr>'108Q3損益表-核閱'!FiscalPeriodC</vt:lpstr>
      <vt:lpstr>'108Q3損益表-核閱'!Print_Area</vt:lpstr>
      <vt:lpstr>'108Q3資產負債表-查核'!Print_Area</vt:lpstr>
    </vt:vector>
  </TitlesOfParts>
  <Company>skit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蕭名鋐</cp:lastModifiedBy>
  <cp:lastPrinted>2019-11-13T09:04:23Z</cp:lastPrinted>
  <dcterms:created xsi:type="dcterms:W3CDTF">2013-06-05T07:55:50Z</dcterms:created>
  <dcterms:modified xsi:type="dcterms:W3CDTF">2019-11-29T07:44:46Z</dcterms:modified>
</cp:coreProperties>
</file>